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1310" windowHeight="6720" activeTab="0"/>
  </bookViews>
  <sheets>
    <sheet name="Таблица 1" sheetId="1" r:id="rId1"/>
  </sheets>
  <definedNames>
    <definedName name="_xlnm.Print_Area" localSheetId="0">'Таблица 1'!$A$1:$I$51</definedName>
  </definedNames>
  <calcPr fullCalcOnLoad="1"/>
</workbook>
</file>

<file path=xl/sharedStrings.xml><?xml version="1.0" encoding="utf-8"?>
<sst xmlns="http://schemas.openxmlformats.org/spreadsheetml/2006/main" count="84" uniqueCount="80">
  <si>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</si>
  <si>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</si>
  <si>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</si>
  <si>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</si>
  <si>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</si>
  <si>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</si>
  <si>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</si>
  <si>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</si>
  <si>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</si>
  <si>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</si>
  <si>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</si>
  <si>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</si>
  <si>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</si>
  <si>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</si>
  <si>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</si>
  <si>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</si>
  <si>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</si>
  <si>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</si>
  <si>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</si>
  <si>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</si>
  <si>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</si>
  <si>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</si>
  <si>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</si>
  <si>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</si>
  <si>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</si>
  <si>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</si>
  <si>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</si>
  <si>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</si>
  <si>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</si>
  <si>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</si>
  <si>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1 13 00000 00 0000 000</t>
  </si>
  <si>
    <t>1 14 00000 00 0000 000</t>
  </si>
  <si>
    <t>Доходы от продажи материальных и нематериальных активов</t>
  </si>
  <si>
    <t>1 14 06000 00 0000 430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</si>
  <si>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</si>
  <si>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</si>
  <si>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</si>
  <si>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</si>
  <si>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</si>
  <si>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находящихся в государственной и муниципальной собственности </t>
  </si>
  <si>
    <t>Субсидии бюджетам бюджетной системы РФ (межбюджетные субсидии)</t>
  </si>
  <si>
    <t xml:space="preserve">Безвозмездные поступления </t>
  </si>
  <si>
    <t>ВСЕГО ДОХОДОВ</t>
  </si>
  <si>
    <t xml:space="preserve">2 02 10000 00 0000 150 </t>
  </si>
  <si>
    <t>2 02 20000 00 0000 150</t>
  </si>
  <si>
    <t>2 02 30000 00 0000 150</t>
  </si>
  <si>
    <t>2 02 40000 00 0000 150</t>
  </si>
  <si>
    <t>1 11 05030 00 0000 120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</si>
  <si>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</si>
  <si>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</si>
  <si>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в том числе:</t>
  </si>
  <si>
    <t>1 13 02000 00 0000 130</t>
  </si>
  <si>
    <t>Доходы от компенсации затрат государства</t>
  </si>
  <si>
    <t>% исполнения годового плана</t>
  </si>
  <si>
    <t>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</si>
  <si>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</si>
  <si>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</si>
  <si>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</si>
  <si>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</si>
  <si>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1 17 01000 00 0000 180</t>
  </si>
  <si>
    <t>Невыясненные поступления</t>
  </si>
  <si>
    <t>Доходы от оказания платных услуг и компенсации затрат государства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</si>
  <si>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</si>
  <si>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</si>
  <si>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</si>
  <si>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</si>
  <si>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</si>
  <si>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</si>
  <si>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</si>
  <si>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</si>
  <si>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</si>
  <si>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</si>
  <si>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</si>
  <si>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</si>
  <si>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</si>
  <si>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Таблица 1</t>
  </si>
  <si>
    <t>Поступление доходов в бюджет муниципального образования Шумское сельское поселенин Кировского муниципального района Ленинградской области в 2023 году</t>
  </si>
  <si>
    <t>Утверждено решением СД на 2023 год (в редакции решения № 50 от 26.12.2023) (тыс.руб.)</t>
  </si>
  <si>
    <t>Исполнено за 2023 год (тыс.руб.)</t>
  </si>
  <si>
    <t>Темпы роста 2023 к 2022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</si>
</sst>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.0_ ;\-#,##0.0\ "/>
    <numFmt numFmtId="177" formatCode="0.0%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/>
    </xf>
    <xf numFmtId="174" fontId="1" fillId="33" borderId="10" xfId="0" applyNumberFormat="1" applyFont="1" applyFill="1" applyBorder="1" applyAlignment="1">
      <alignment horizontal="center"/>
    </xf>
    <xf numFmtId="174" fontId="3" fillId="33" borderId="10" xfId="0" applyNumberFormat="1" applyFont="1" applyFill="1" applyBorder="1" applyAlignment="1">
      <alignment horizontal="center"/>
    </xf>
    <xf numFmtId="174" fontId="3" fillId="33" borderId="10" xfId="58" applyNumberFormat="1" applyFont="1" applyFill="1" applyBorder="1" applyAlignment="1">
      <alignment horizontal="center" wrapText="1"/>
    </xf>
    <xf numFmtId="174" fontId="1" fillId="33" borderId="10" xfId="0" applyNumberFormat="1" applyFont="1" applyFill="1" applyBorder="1" applyAlignment="1">
      <alignment horizontal="center"/>
    </xf>
    <xf numFmtId="174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1" xfId="0" applyFont="1" applyBorder="1" applyAlignment="1">
      <alignment/>
    </xf>
    <xf numFmtId="174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174" fontId="3" fillId="0" borderId="11" xfId="0" applyNumberFormat="1" applyFont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174" fontId="1" fillId="33" borderId="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52"/>
  <sheetViews>
    <sheetView tabSelected="1" view="pageBreakPreview" zoomScaleSheetLayoutView="100" workbookViewId="0" topLeftCell="A1">
      <selection activeCell="F11" sqref="F11"/>
    </sheetView>
  </sheetViews>
  <sheetFormatPr defaultColWidth="9.00390625" defaultRowHeight="12.75"/>
  <cols>
    <col min="1" max="1" width="24.75390625" style="0" customWidth="1"/>
    <col min="4" max="4" width="45.75390625" style="0" customWidth="1"/>
    <col min="5" max="5" width="16.00390625" style="24" customWidth="1"/>
    <col min="6" max="6" width="14.375" style="0" customWidth="1"/>
    <col min="7" max="7" width="14.25390625" style="0" customWidth="1"/>
    <col min="8" max="8" width="12.75390625" style="0" customWidth="1"/>
    <col min="9" max="9" width="18.125" style="0" hidden="1" customWidth="1"/>
  </cols>
  <sheetData>
    <row r="1" spans="4:8" s="1" customFormat="1" ht="18.75">
      <c r="D1" s="5"/>
      <c r="E1" s="5"/>
      <c r="F1" s="5"/>
      <c r="G1" s="54" t="s">
        <v>75</v>
      </c>
      <c r="H1" s="54"/>
    </row>
    <row r="2" spans="4:5" ht="15.75">
      <c r="D2" s="5"/>
      <c r="E2" s="22"/>
    </row>
    <row r="3" spans="1:8" ht="44.25" customHeight="1">
      <c r="A3" s="55" t="s">
        <v>76</v>
      </c>
      <c r="B3" s="55"/>
      <c r="C3" s="55"/>
      <c r="D3" s="55"/>
      <c r="E3" s="55"/>
      <c r="F3" s="55"/>
      <c r="G3" s="55"/>
      <c r="H3" s="55"/>
    </row>
    <row r="4" spans="2:5" ht="14.25" customHeight="1">
      <c r="B4" s="6"/>
      <c r="C4" s="6"/>
      <c r="D4" s="6"/>
      <c r="E4" s="23"/>
    </row>
    <row r="5" spans="1:9" ht="102.75" customHeight="1">
      <c r="A5" s="31" t="s">
        <v>0</v>
      </c>
      <c r="B5" s="53" t="s">
        <v>2</v>
      </c>
      <c r="C5" s="53"/>
      <c r="D5" s="53"/>
      <c r="E5" s="32" t="s">
        <v>77</v>
      </c>
      <c r="F5" s="32" t="s">
        <v>78</v>
      </c>
      <c r="G5" s="32" t="s">
        <v>53</v>
      </c>
      <c r="H5" s="32" t="s">
        <v>79</v>
      </c>
      <c r="I5">
        <v>2020</v>
      </c>
    </row>
    <row r="6" spans="1:8" ht="12.75">
      <c r="A6" s="26">
        <v>1</v>
      </c>
      <c r="B6" s="56">
        <v>2</v>
      </c>
      <c r="C6" s="56"/>
      <c r="D6" s="56"/>
      <c r="E6" s="27">
        <v>3</v>
      </c>
      <c r="F6" s="26">
        <v>4</v>
      </c>
      <c r="G6" s="26">
        <v>5</v>
      </c>
      <c r="H6" s="33">
        <v>6</v>
      </c>
    </row>
    <row r="7" spans="1:9" ht="18" customHeight="1">
      <c r="A7" s="2" t="s">
        <v>8</v>
      </c>
      <c r="B7" s="57" t="s">
        <v>9</v>
      </c>
      <c r="C7" s="57"/>
      <c r="D7" s="57"/>
      <c r="E7" s="16">
        <f>E8+E10+E12+E15+E19+E22+E33+E36+E39</f>
        <v>26682.2</v>
      </c>
      <c r="F7" s="16">
        <f>F8+F10+F12+F15+F19+F22+F33+F36+F39+F40</f>
        <v>21560.199999999997</v>
      </c>
      <c r="G7" s="16">
        <f>F7*100/E7</f>
        <v>80.80368185531925</v>
      </c>
      <c r="H7" s="44">
        <f>F7/I7</f>
        <v>1.1303508983480042</v>
      </c>
      <c r="I7" s="36">
        <v>19073.9</v>
      </c>
    </row>
    <row r="8" spans="1:9" ht="17.25" customHeight="1">
      <c r="A8" s="2" t="s">
        <v>10</v>
      </c>
      <c r="B8" s="57" t="s">
        <v>11</v>
      </c>
      <c r="C8" s="57"/>
      <c r="D8" s="57"/>
      <c r="E8" s="16">
        <f>E9</f>
        <v>4685</v>
      </c>
      <c r="F8" s="16">
        <f>F9</f>
        <v>3632.7</v>
      </c>
      <c r="G8" s="16">
        <f aca="true" t="shared" si="0" ref="G8:G51">F8*100/E8</f>
        <v>77.53895410885806</v>
      </c>
      <c r="H8" s="44">
        <f aca="true" t="shared" si="1" ref="H8:H51">F8/I8</f>
        <v>1.388063123304421</v>
      </c>
      <c r="I8" s="37">
        <f>I9</f>
        <v>2617.1</v>
      </c>
    </row>
    <row r="9" spans="1:9" ht="22.5" customHeight="1">
      <c r="A9" s="3" t="s">
        <v>12</v>
      </c>
      <c r="B9" s="3" t="s">
        <v>13</v>
      </c>
      <c r="C9" s="3"/>
      <c r="D9" s="3"/>
      <c r="E9" s="15">
        <v>4685</v>
      </c>
      <c r="F9" s="30">
        <v>3632.7</v>
      </c>
      <c r="G9" s="18">
        <f t="shared" si="0"/>
        <v>77.53895410885806</v>
      </c>
      <c r="H9" s="45">
        <f t="shared" si="1"/>
        <v>1.388063123304421</v>
      </c>
      <c r="I9" s="30">
        <v>2617.1</v>
      </c>
    </row>
    <row r="10" spans="1:9" s="8" customFormat="1" ht="30.75" customHeight="1">
      <c r="A10" s="7" t="s">
        <v>14</v>
      </c>
      <c r="B10" s="58" t="s">
        <v>15</v>
      </c>
      <c r="C10" s="58"/>
      <c r="D10" s="58"/>
      <c r="E10" s="19">
        <f>E11</f>
        <v>2255.6</v>
      </c>
      <c r="F10" s="19">
        <f>F11</f>
        <v>2478.6</v>
      </c>
      <c r="G10" s="16">
        <f t="shared" si="0"/>
        <v>109.8865046994148</v>
      </c>
      <c r="H10" s="44">
        <f t="shared" si="1"/>
        <v>1.3146281956083588</v>
      </c>
      <c r="I10" s="37">
        <f>I11</f>
        <v>1885.4</v>
      </c>
    </row>
    <row r="11" spans="1:9" s="10" customFormat="1" ht="36" customHeight="1">
      <c r="A11" s="9" t="s">
        <v>16</v>
      </c>
      <c r="B11" s="59" t="s">
        <v>17</v>
      </c>
      <c r="C11" s="59"/>
      <c r="D11" s="59"/>
      <c r="E11" s="18">
        <v>2255.6</v>
      </c>
      <c r="F11" s="18">
        <v>2478.6</v>
      </c>
      <c r="G11" s="18">
        <f t="shared" si="0"/>
        <v>109.8865046994148</v>
      </c>
      <c r="H11" s="45">
        <f t="shared" si="1"/>
        <v>1.3146281956083588</v>
      </c>
      <c r="I11" s="30">
        <v>1885.4</v>
      </c>
    </row>
    <row r="12" spans="1:9" ht="18.75" customHeight="1">
      <c r="A12" s="2" t="s">
        <v>18</v>
      </c>
      <c r="B12" s="57" t="s">
        <v>19</v>
      </c>
      <c r="C12" s="57"/>
      <c r="D12" s="57"/>
      <c r="E12" s="16">
        <f>E14</f>
        <v>120</v>
      </c>
      <c r="F12" s="16">
        <f>F14</f>
        <v>98.7</v>
      </c>
      <c r="G12" s="16">
        <f>G14</f>
        <v>82.25</v>
      </c>
      <c r="H12" s="44">
        <f>H14</f>
        <v>100</v>
      </c>
      <c r="I12" s="36">
        <f>I14</f>
        <v>0</v>
      </c>
    </row>
    <row r="13" spans="1:9" s="11" customFormat="1" ht="33.75" customHeight="1" hidden="1">
      <c r="A13" s="3"/>
      <c r="B13" s="59"/>
      <c r="C13" s="59"/>
      <c r="D13" s="59"/>
      <c r="E13" s="15"/>
      <c r="F13" s="30"/>
      <c r="G13" s="18"/>
      <c r="H13" s="45"/>
      <c r="I13" s="30"/>
    </row>
    <row r="14" spans="1:9" ht="30.75" customHeight="1">
      <c r="A14" s="3" t="s">
        <v>20</v>
      </c>
      <c r="B14" s="60" t="s">
        <v>21</v>
      </c>
      <c r="C14" s="60"/>
      <c r="D14" s="60"/>
      <c r="E14" s="15">
        <v>120</v>
      </c>
      <c r="F14" s="30">
        <v>98.7</v>
      </c>
      <c r="G14" s="18">
        <f>F14*100/E14</f>
        <v>82.25</v>
      </c>
      <c r="H14" s="45">
        <v>100</v>
      </c>
      <c r="I14" s="30">
        <v>0</v>
      </c>
    </row>
    <row r="15" spans="1:9" ht="15.75" customHeight="1">
      <c r="A15" s="7" t="s">
        <v>62</v>
      </c>
      <c r="B15" s="61" t="s">
        <v>63</v>
      </c>
      <c r="C15" s="62"/>
      <c r="D15" s="63"/>
      <c r="E15" s="19">
        <f>E16+E17+E18</f>
        <v>16298.6</v>
      </c>
      <c r="F15" s="37">
        <f>F16+F17+F18</f>
        <v>12344.2</v>
      </c>
      <c r="G15" s="19">
        <f>G16+G17+G18</f>
        <v>181.65626603652373</v>
      </c>
      <c r="H15" s="44">
        <f>G15/I15</f>
        <v>0.015587594370684812</v>
      </c>
      <c r="I15" s="37">
        <f>I16+I17+I18</f>
        <v>11653.9</v>
      </c>
    </row>
    <row r="16" spans="1:9" ht="15.75">
      <c r="A16" s="3" t="s">
        <v>64</v>
      </c>
      <c r="B16" s="60" t="s">
        <v>65</v>
      </c>
      <c r="C16" s="60"/>
      <c r="D16" s="60"/>
      <c r="E16" s="15">
        <v>1455.1</v>
      </c>
      <c r="F16" s="30">
        <v>873.7</v>
      </c>
      <c r="G16" s="18">
        <f t="shared" si="0"/>
        <v>60.043983231393035</v>
      </c>
      <c r="H16" s="45">
        <f t="shared" si="1"/>
        <v>1.5725341972642188</v>
      </c>
      <c r="I16" s="30">
        <v>555.6</v>
      </c>
    </row>
    <row r="17" spans="1:9" ht="15.75">
      <c r="A17" s="3" t="s">
        <v>66</v>
      </c>
      <c r="B17" s="47" t="s">
        <v>67</v>
      </c>
      <c r="C17" s="48"/>
      <c r="D17" s="49"/>
      <c r="E17" s="15">
        <v>3500</v>
      </c>
      <c r="F17" s="30">
        <v>1037.3</v>
      </c>
      <c r="G17" s="18">
        <f t="shared" si="0"/>
        <v>29.63714285714286</v>
      </c>
      <c r="H17" s="45">
        <f t="shared" si="1"/>
        <v>0.5730939226519337</v>
      </c>
      <c r="I17" s="30">
        <v>1810</v>
      </c>
    </row>
    <row r="18" spans="1:9" ht="20.25" customHeight="1">
      <c r="A18" s="3" t="s">
        <v>68</v>
      </c>
      <c r="B18" s="64" t="s">
        <v>69</v>
      </c>
      <c r="C18" s="64"/>
      <c r="D18" s="64"/>
      <c r="E18" s="15">
        <v>11343.5</v>
      </c>
      <c r="F18" s="30">
        <v>10433.2</v>
      </c>
      <c r="G18" s="18">
        <f t="shared" si="0"/>
        <v>91.97513994798784</v>
      </c>
      <c r="H18" s="45">
        <f t="shared" si="1"/>
        <v>1.1232625991839198</v>
      </c>
      <c r="I18" s="30">
        <v>9288.3</v>
      </c>
    </row>
    <row r="19" spans="1:9" ht="18.75" customHeight="1">
      <c r="A19" s="2" t="s">
        <v>22</v>
      </c>
      <c r="B19" s="65" t="s">
        <v>23</v>
      </c>
      <c r="C19" s="65"/>
      <c r="D19" s="65"/>
      <c r="E19" s="16">
        <f>E20+E21</f>
        <v>5</v>
      </c>
      <c r="F19" s="16">
        <f>F20+F21</f>
        <v>3.6</v>
      </c>
      <c r="G19" s="16">
        <f t="shared" si="0"/>
        <v>72</v>
      </c>
      <c r="H19" s="44">
        <f t="shared" si="1"/>
        <v>0.33644859813084116</v>
      </c>
      <c r="I19" s="36">
        <f>I20+I21</f>
        <v>10.7</v>
      </c>
    </row>
    <row r="20" spans="1:9" ht="48" customHeight="1">
      <c r="A20" s="3" t="s">
        <v>71</v>
      </c>
      <c r="B20" s="64" t="s">
        <v>70</v>
      </c>
      <c r="C20" s="64"/>
      <c r="D20" s="64"/>
      <c r="E20" s="15">
        <v>5</v>
      </c>
      <c r="F20" s="30">
        <v>3.6</v>
      </c>
      <c r="G20" s="18">
        <f t="shared" si="0"/>
        <v>72</v>
      </c>
      <c r="H20" s="45">
        <f t="shared" si="1"/>
        <v>0.33644859813084116</v>
      </c>
      <c r="I20" s="30">
        <v>10.7</v>
      </c>
    </row>
    <row r="21" spans="1:9" ht="35.25" customHeight="1" hidden="1">
      <c r="A21" s="3"/>
      <c r="B21" s="64"/>
      <c r="C21" s="64"/>
      <c r="D21" s="64"/>
      <c r="E21" s="15"/>
      <c r="F21" s="30"/>
      <c r="G21" s="18"/>
      <c r="H21" s="45"/>
      <c r="I21" s="30"/>
    </row>
    <row r="22" spans="1:9" ht="40.5" customHeight="1">
      <c r="A22" s="2" t="s">
        <v>24</v>
      </c>
      <c r="B22" s="65" t="s">
        <v>25</v>
      </c>
      <c r="C22" s="65"/>
      <c r="D22" s="65"/>
      <c r="E22" s="16">
        <f>E24+E29+E30+E23</f>
        <v>3065.9</v>
      </c>
      <c r="F22" s="16">
        <f>F24+F29+F30+F23</f>
        <v>2842.1</v>
      </c>
      <c r="G22" s="16">
        <f t="shared" si="0"/>
        <v>92.70034900029354</v>
      </c>
      <c r="H22" s="44">
        <f t="shared" si="1"/>
        <v>1.0210159505676102</v>
      </c>
      <c r="I22" s="28">
        <v>2783.6</v>
      </c>
    </row>
    <row r="23" spans="1:9" s="25" customFormat="1" ht="34.5" customHeight="1" hidden="1">
      <c r="A23" s="4"/>
      <c r="B23" s="66"/>
      <c r="C23" s="66"/>
      <c r="D23" s="66"/>
      <c r="E23" s="15"/>
      <c r="F23" s="29"/>
      <c r="G23" s="18"/>
      <c r="H23" s="45"/>
      <c r="I23" s="38"/>
    </row>
    <row r="24" spans="1:9" s="12" customFormat="1" ht="108" customHeight="1">
      <c r="A24" s="4" t="s">
        <v>26</v>
      </c>
      <c r="B24" s="66" t="s">
        <v>50</v>
      </c>
      <c r="C24" s="66"/>
      <c r="D24" s="66"/>
      <c r="E24" s="41">
        <v>1865.9</v>
      </c>
      <c r="F24" s="29">
        <v>1991.6</v>
      </c>
      <c r="G24" s="29">
        <f t="shared" si="0"/>
        <v>106.73669542847955</v>
      </c>
      <c r="H24" s="46">
        <f t="shared" si="1"/>
        <v>1.0763659947035615</v>
      </c>
      <c r="I24" s="29">
        <v>1850.3</v>
      </c>
    </row>
    <row r="25" spans="1:9" s="12" customFormat="1" ht="66.75" customHeight="1">
      <c r="A25" s="3" t="s">
        <v>27</v>
      </c>
      <c r="B25" s="64" t="s">
        <v>38</v>
      </c>
      <c r="C25" s="64"/>
      <c r="D25" s="64"/>
      <c r="E25" s="15">
        <v>919.9</v>
      </c>
      <c r="F25" s="30">
        <v>952.3</v>
      </c>
      <c r="G25" s="18">
        <f t="shared" si="0"/>
        <v>103.52212196977932</v>
      </c>
      <c r="H25" s="45">
        <f t="shared" si="1"/>
        <v>1.2020954304468567</v>
      </c>
      <c r="I25" s="29">
        <v>792.2</v>
      </c>
    </row>
    <row r="26" spans="1:9" s="12" customFormat="1" ht="94.5" customHeight="1">
      <c r="A26" s="3" t="s">
        <v>73</v>
      </c>
      <c r="B26" s="50" t="s">
        <v>72</v>
      </c>
      <c r="C26" s="51"/>
      <c r="D26" s="52"/>
      <c r="E26" s="15">
        <v>4.2</v>
      </c>
      <c r="F26" s="30">
        <v>4.2</v>
      </c>
      <c r="G26" s="18">
        <f t="shared" si="0"/>
        <v>100</v>
      </c>
      <c r="H26" s="45">
        <f t="shared" si="1"/>
        <v>0.011351351351351352</v>
      </c>
      <c r="I26" s="30">
        <v>370</v>
      </c>
    </row>
    <row r="27" spans="1:9" s="12" customFormat="1" ht="94.5" customHeight="1">
      <c r="A27" s="3" t="s">
        <v>47</v>
      </c>
      <c r="B27" s="50" t="s">
        <v>74</v>
      </c>
      <c r="C27" s="51"/>
      <c r="D27" s="52"/>
      <c r="E27" s="15">
        <v>821.8</v>
      </c>
      <c r="F27" s="30">
        <v>904</v>
      </c>
      <c r="G27" s="18">
        <f t="shared" si="0"/>
        <v>110.00243368216111</v>
      </c>
      <c r="H27" s="45">
        <f>F27/I27</f>
        <v>0.9831430125067971</v>
      </c>
      <c r="I27" s="30">
        <v>919.5</v>
      </c>
    </row>
    <row r="28" spans="1:9" s="12" customFormat="1" ht="66.75" customHeight="1">
      <c r="A28" s="3" t="s">
        <v>48</v>
      </c>
      <c r="B28" s="50" t="s">
        <v>49</v>
      </c>
      <c r="C28" s="51"/>
      <c r="D28" s="52"/>
      <c r="E28" s="15">
        <v>120</v>
      </c>
      <c r="F28" s="30">
        <v>130.9</v>
      </c>
      <c r="G28" s="18">
        <f t="shared" si="0"/>
        <v>109.08333333333333</v>
      </c>
      <c r="H28" s="45">
        <f t="shared" si="1"/>
        <v>1.0194704049844237</v>
      </c>
      <c r="I28" s="30">
        <v>128.4</v>
      </c>
    </row>
    <row r="29" spans="1:9" ht="39" customHeight="1" hidden="1">
      <c r="A29" s="3"/>
      <c r="B29" s="64"/>
      <c r="C29" s="64"/>
      <c r="D29" s="64"/>
      <c r="E29" s="15"/>
      <c r="F29" s="30"/>
      <c r="G29" s="18"/>
      <c r="H29" s="45"/>
      <c r="I29" s="30"/>
    </row>
    <row r="30" spans="1:9" ht="88.5" customHeight="1">
      <c r="A30" s="3" t="s">
        <v>28</v>
      </c>
      <c r="B30" s="64" t="s">
        <v>29</v>
      </c>
      <c r="C30" s="64"/>
      <c r="D30" s="64"/>
      <c r="E30" s="15">
        <v>1200</v>
      </c>
      <c r="F30" s="30">
        <v>850.5</v>
      </c>
      <c r="G30" s="18">
        <f t="shared" si="0"/>
        <v>70.875</v>
      </c>
      <c r="H30" s="45">
        <f t="shared" si="1"/>
        <v>0.9112825458052074</v>
      </c>
      <c r="I30" s="30">
        <v>933.3</v>
      </c>
    </row>
    <row r="31" spans="1:9" ht="29.25" customHeight="1" hidden="1">
      <c r="A31" s="2"/>
      <c r="B31" s="65"/>
      <c r="C31" s="65"/>
      <c r="D31" s="65"/>
      <c r="E31" s="16"/>
      <c r="F31" s="16"/>
      <c r="G31" s="16"/>
      <c r="H31" s="44"/>
      <c r="I31" s="36"/>
    </row>
    <row r="32" spans="1:9" ht="30.75" customHeight="1" hidden="1">
      <c r="A32" s="3"/>
      <c r="B32" s="64"/>
      <c r="C32" s="65"/>
      <c r="D32" s="65"/>
      <c r="E32" s="15"/>
      <c r="F32" s="30"/>
      <c r="G32" s="18"/>
      <c r="H32" s="45"/>
      <c r="I32" s="30"/>
    </row>
    <row r="33" spans="1:9" ht="32.25" customHeight="1">
      <c r="A33" s="13" t="s">
        <v>30</v>
      </c>
      <c r="B33" s="65" t="s">
        <v>61</v>
      </c>
      <c r="C33" s="65"/>
      <c r="D33" s="65"/>
      <c r="E33" s="16">
        <f>E34+E35</f>
        <v>242.1</v>
      </c>
      <c r="F33" s="16">
        <f>F34+F35</f>
        <v>158.2</v>
      </c>
      <c r="G33" s="16">
        <f t="shared" si="0"/>
        <v>65.34489880214787</v>
      </c>
      <c r="H33" s="44">
        <f t="shared" si="1"/>
        <v>1.5835835835835834</v>
      </c>
      <c r="I33" s="16">
        <f>I34+I35</f>
        <v>99.9</v>
      </c>
    </row>
    <row r="34" spans="1:9" ht="24" customHeight="1" hidden="1">
      <c r="A34" s="3"/>
      <c r="B34" s="64"/>
      <c r="C34" s="64"/>
      <c r="D34" s="64"/>
      <c r="E34" s="15"/>
      <c r="F34" s="15"/>
      <c r="G34" s="18"/>
      <c r="H34" s="45"/>
      <c r="I34" s="30"/>
    </row>
    <row r="35" spans="1:9" ht="24" customHeight="1">
      <c r="A35" s="3" t="s">
        <v>51</v>
      </c>
      <c r="B35" s="50" t="s">
        <v>52</v>
      </c>
      <c r="C35" s="51"/>
      <c r="D35" s="52"/>
      <c r="E35" s="15">
        <v>242.1</v>
      </c>
      <c r="F35" s="15">
        <v>158.2</v>
      </c>
      <c r="G35" s="18">
        <f t="shared" si="0"/>
        <v>65.34489880214787</v>
      </c>
      <c r="H35" s="45">
        <f t="shared" si="1"/>
        <v>1.5835835835835834</v>
      </c>
      <c r="I35" s="30">
        <v>99.9</v>
      </c>
    </row>
    <row r="36" spans="1:9" s="14" customFormat="1" ht="33" customHeight="1">
      <c r="A36" s="2" t="s">
        <v>31</v>
      </c>
      <c r="B36" s="65" t="s">
        <v>32</v>
      </c>
      <c r="C36" s="65"/>
      <c r="D36" s="65"/>
      <c r="E36" s="16">
        <f>E37+E38</f>
        <v>0</v>
      </c>
      <c r="F36" s="16">
        <f>F37+F38</f>
        <v>0</v>
      </c>
      <c r="G36" s="16">
        <v>0</v>
      </c>
      <c r="H36" s="44">
        <f>H38</f>
        <v>0</v>
      </c>
      <c r="I36" s="36">
        <f>I37+I38</f>
        <v>0</v>
      </c>
    </row>
    <row r="37" spans="1:9" s="12" customFormat="1" ht="92.25" customHeight="1" hidden="1">
      <c r="A37" s="3"/>
      <c r="B37" s="64"/>
      <c r="C37" s="64"/>
      <c r="D37" s="64"/>
      <c r="E37" s="15"/>
      <c r="F37" s="30"/>
      <c r="G37" s="18"/>
      <c r="H37" s="45"/>
      <c r="I37" s="30"/>
    </row>
    <row r="38" spans="1:9" ht="45" customHeight="1">
      <c r="A38" s="3" t="s">
        <v>33</v>
      </c>
      <c r="B38" s="64" t="s">
        <v>39</v>
      </c>
      <c r="C38" s="64"/>
      <c r="D38" s="64"/>
      <c r="E38" s="15">
        <v>0</v>
      </c>
      <c r="F38" s="30">
        <v>0</v>
      </c>
      <c r="G38" s="18">
        <v>0</v>
      </c>
      <c r="H38" s="45">
        <v>0</v>
      </c>
      <c r="I38" s="30">
        <v>0</v>
      </c>
    </row>
    <row r="39" spans="1:9" ht="18" customHeight="1">
      <c r="A39" s="2" t="s">
        <v>34</v>
      </c>
      <c r="B39" s="65" t="s">
        <v>35</v>
      </c>
      <c r="C39" s="65"/>
      <c r="D39" s="65"/>
      <c r="E39" s="16">
        <v>10</v>
      </c>
      <c r="F39" s="16">
        <v>2.1</v>
      </c>
      <c r="G39" s="16">
        <f t="shared" si="0"/>
        <v>21</v>
      </c>
      <c r="H39" s="44">
        <f t="shared" si="1"/>
        <v>0.07070707070707072</v>
      </c>
      <c r="I39" s="36">
        <v>29.7</v>
      </c>
    </row>
    <row r="40" spans="1:9" s="14" customFormat="1" ht="21.75" customHeight="1">
      <c r="A40" s="2" t="s">
        <v>36</v>
      </c>
      <c r="B40" s="65" t="s">
        <v>37</v>
      </c>
      <c r="C40" s="65"/>
      <c r="D40" s="65"/>
      <c r="E40" s="16">
        <f>E42</f>
        <v>0</v>
      </c>
      <c r="F40" s="16">
        <v>0</v>
      </c>
      <c r="G40" s="16" t="s">
        <v>58</v>
      </c>
      <c r="H40" s="44">
        <v>0</v>
      </c>
      <c r="I40" s="39">
        <f>I41</f>
        <v>-6.4</v>
      </c>
    </row>
    <row r="41" spans="1:11" s="12" customFormat="1" ht="21.75" customHeight="1">
      <c r="A41" s="3" t="s">
        <v>59</v>
      </c>
      <c r="B41" s="50" t="s">
        <v>60</v>
      </c>
      <c r="C41" s="51"/>
      <c r="D41" s="52"/>
      <c r="E41" s="41">
        <v>0</v>
      </c>
      <c r="F41" s="30">
        <v>-55.7</v>
      </c>
      <c r="G41" s="37" t="s">
        <v>58</v>
      </c>
      <c r="H41" s="45">
        <f t="shared" si="1"/>
        <v>8.703125</v>
      </c>
      <c r="I41" s="30">
        <v>-6.4</v>
      </c>
      <c r="J41" s="42"/>
      <c r="K41" s="43"/>
    </row>
    <row r="42" spans="1:9" ht="23.25" customHeight="1" hidden="1">
      <c r="A42" s="3"/>
      <c r="B42" s="64"/>
      <c r="C42" s="64"/>
      <c r="D42" s="64"/>
      <c r="E42" s="15"/>
      <c r="F42" s="15"/>
      <c r="G42" s="18"/>
      <c r="H42" s="45"/>
      <c r="I42" s="30"/>
    </row>
    <row r="43" spans="1:9" s="1" customFormat="1" ht="25.5" customHeight="1">
      <c r="A43" s="13" t="s">
        <v>1</v>
      </c>
      <c r="B43" s="57" t="s">
        <v>41</v>
      </c>
      <c r="C43" s="57"/>
      <c r="D43" s="57"/>
      <c r="E43" s="17">
        <f>E44+E49+E50</f>
        <v>32939.2</v>
      </c>
      <c r="F43" s="17">
        <f>F44+F49+F50</f>
        <v>32946.299999999996</v>
      </c>
      <c r="G43" s="16">
        <f t="shared" si="0"/>
        <v>100.02155486472044</v>
      </c>
      <c r="H43" s="44">
        <f t="shared" si="1"/>
        <v>1.3668678822577631</v>
      </c>
      <c r="I43" s="30">
        <v>24103.5</v>
      </c>
    </row>
    <row r="44" spans="1:9" s="1" customFormat="1" ht="42.75" customHeight="1">
      <c r="A44" s="2" t="s">
        <v>3</v>
      </c>
      <c r="B44" s="65" t="s">
        <v>4</v>
      </c>
      <c r="C44" s="65"/>
      <c r="D44" s="65"/>
      <c r="E44" s="16">
        <f>E45+E46+E47+E48</f>
        <v>32939.2</v>
      </c>
      <c r="F44" s="16">
        <f>F45+F46+F47+F48</f>
        <v>32939.2</v>
      </c>
      <c r="G44" s="16">
        <f t="shared" si="0"/>
        <v>100</v>
      </c>
      <c r="H44" s="44">
        <f t="shared" si="1"/>
        <v>1.3590685162110197</v>
      </c>
      <c r="I44" s="37">
        <v>24236.6</v>
      </c>
    </row>
    <row r="45" spans="1:9" s="10" customFormat="1" ht="33.75" customHeight="1">
      <c r="A45" s="21" t="s">
        <v>43</v>
      </c>
      <c r="B45" s="59" t="s">
        <v>5</v>
      </c>
      <c r="C45" s="59"/>
      <c r="D45" s="59"/>
      <c r="E45" s="18">
        <v>4007.3</v>
      </c>
      <c r="F45" s="18">
        <v>4007.3</v>
      </c>
      <c r="G45" s="18">
        <f t="shared" si="0"/>
        <v>100</v>
      </c>
      <c r="H45" s="45">
        <f t="shared" si="1"/>
        <v>0.7728044123886297</v>
      </c>
      <c r="I45" s="30">
        <v>5185.4</v>
      </c>
    </row>
    <row r="46" spans="1:9" s="10" customFormat="1" ht="43.5" customHeight="1">
      <c r="A46" s="21" t="s">
        <v>44</v>
      </c>
      <c r="B46" s="70" t="s">
        <v>40</v>
      </c>
      <c r="C46" s="71"/>
      <c r="D46" s="72"/>
      <c r="E46" s="18">
        <v>20649.8</v>
      </c>
      <c r="F46" s="18">
        <v>20649.8</v>
      </c>
      <c r="G46" s="18">
        <f t="shared" si="0"/>
        <v>100</v>
      </c>
      <c r="H46" s="45">
        <f t="shared" si="1"/>
        <v>1.4936996368791864</v>
      </c>
      <c r="I46" s="30">
        <v>13824.6</v>
      </c>
    </row>
    <row r="47" spans="1:9" s="10" customFormat="1" ht="34.5" customHeight="1">
      <c r="A47" s="21" t="s">
        <v>45</v>
      </c>
      <c r="B47" s="73" t="s">
        <v>6</v>
      </c>
      <c r="C47" s="73"/>
      <c r="D47" s="73"/>
      <c r="E47" s="18">
        <v>318.1</v>
      </c>
      <c r="F47" s="18">
        <v>318.1</v>
      </c>
      <c r="G47" s="18">
        <f t="shared" si="0"/>
        <v>100</v>
      </c>
      <c r="H47" s="45">
        <f t="shared" si="1"/>
        <v>1.047760210803689</v>
      </c>
      <c r="I47" s="30">
        <v>303.6</v>
      </c>
    </row>
    <row r="48" spans="1:9" s="34" customFormat="1" ht="23.25" customHeight="1">
      <c r="A48" s="21" t="s">
        <v>46</v>
      </c>
      <c r="B48" s="73" t="s">
        <v>7</v>
      </c>
      <c r="C48" s="73"/>
      <c r="D48" s="73"/>
      <c r="E48" s="18">
        <v>7964</v>
      </c>
      <c r="F48" s="18">
        <v>7964</v>
      </c>
      <c r="G48" s="18">
        <f t="shared" si="0"/>
        <v>100</v>
      </c>
      <c r="H48" s="45">
        <f t="shared" si="1"/>
        <v>1.6177456377338562</v>
      </c>
      <c r="I48" s="30">
        <v>4922.9</v>
      </c>
    </row>
    <row r="49" spans="1:9" s="34" customFormat="1" ht="71.25" customHeight="1">
      <c r="A49" s="7" t="s">
        <v>54</v>
      </c>
      <c r="B49" s="75" t="s">
        <v>55</v>
      </c>
      <c r="C49" s="76"/>
      <c r="D49" s="77"/>
      <c r="E49" s="18">
        <v>0</v>
      </c>
      <c r="F49" s="18">
        <v>7.1</v>
      </c>
      <c r="G49" s="16" t="s">
        <v>58</v>
      </c>
      <c r="H49" s="45" t="s">
        <v>58</v>
      </c>
      <c r="I49" s="30">
        <v>0</v>
      </c>
    </row>
    <row r="50" spans="1:9" s="34" customFormat="1" ht="59.25" customHeight="1">
      <c r="A50" s="35" t="s">
        <v>56</v>
      </c>
      <c r="B50" s="67" t="s">
        <v>57</v>
      </c>
      <c r="C50" s="68"/>
      <c r="D50" s="69"/>
      <c r="E50" s="18">
        <v>0</v>
      </c>
      <c r="F50" s="18">
        <v>0</v>
      </c>
      <c r="G50" s="16" t="s">
        <v>58</v>
      </c>
      <c r="H50" s="45">
        <f t="shared" si="1"/>
        <v>0</v>
      </c>
      <c r="I50" s="37">
        <v>-133</v>
      </c>
    </row>
    <row r="51" spans="1:9" ht="36.75" customHeight="1">
      <c r="A51" s="20"/>
      <c r="B51" s="74" t="s">
        <v>42</v>
      </c>
      <c r="C51" s="74"/>
      <c r="D51" s="74"/>
      <c r="E51" s="19">
        <f>E43+E7</f>
        <v>59621.399999999994</v>
      </c>
      <c r="F51" s="19">
        <f>F7+F43</f>
        <v>54506.49999999999</v>
      </c>
      <c r="G51" s="16">
        <f t="shared" si="0"/>
        <v>91.42103338734078</v>
      </c>
      <c r="H51" s="44">
        <f t="shared" si="1"/>
        <v>1.2623849513866048</v>
      </c>
      <c r="I51" s="40">
        <v>43177.4</v>
      </c>
    </row>
    <row r="52" spans="6:9" ht="15.75">
      <c r="F52" s="24"/>
      <c r="G52" s="24"/>
      <c r="I52" s="37"/>
    </row>
  </sheetData>
  <sheetProtection/>
  <mergeCells count="48">
    <mergeCell ref="B40:D40"/>
    <mergeCell ref="B42:D42"/>
    <mergeCell ref="B43:D43"/>
    <mergeCell ref="B44:D44"/>
    <mergeCell ref="B45:D45"/>
    <mergeCell ref="B41:D41"/>
    <mergeCell ref="B50:D50"/>
    <mergeCell ref="B46:D46"/>
    <mergeCell ref="B47:D47"/>
    <mergeCell ref="B48:D48"/>
    <mergeCell ref="B51:D51"/>
    <mergeCell ref="B31:D31"/>
    <mergeCell ref="B32:D32"/>
    <mergeCell ref="B33:D33"/>
    <mergeCell ref="B49:D49"/>
    <mergeCell ref="B34:D34"/>
    <mergeCell ref="B39:D39"/>
    <mergeCell ref="B24:D24"/>
    <mergeCell ref="B25:D25"/>
    <mergeCell ref="B26:D26"/>
    <mergeCell ref="B28:D28"/>
    <mergeCell ref="B29:D29"/>
    <mergeCell ref="B22:D22"/>
    <mergeCell ref="B23:D23"/>
    <mergeCell ref="B35:D35"/>
    <mergeCell ref="B36:D36"/>
    <mergeCell ref="B37:D37"/>
    <mergeCell ref="B38:D38"/>
    <mergeCell ref="B12:D12"/>
    <mergeCell ref="B13:D13"/>
    <mergeCell ref="B14:D14"/>
    <mergeCell ref="B16:D16"/>
    <mergeCell ref="B15:D15"/>
    <mergeCell ref="B30:D30"/>
    <mergeCell ref="B18:D18"/>
    <mergeCell ref="B19:D19"/>
    <mergeCell ref="B20:D20"/>
    <mergeCell ref="B21:D21"/>
    <mergeCell ref="B17:D17"/>
    <mergeCell ref="B27:D27"/>
    <mergeCell ref="B5:D5"/>
    <mergeCell ref="G1:H1"/>
    <mergeCell ref="A3:H3"/>
    <mergeCell ref="B6:D6"/>
    <mergeCell ref="B7:D7"/>
    <mergeCell ref="B8:D8"/>
    <mergeCell ref="B10:D10"/>
    <mergeCell ref="B11:D11"/>
  </mergeCells>
  <printOptions horizontalCentered="1"/>
  <pageMargins left="0.984251968503937" right="0.5905511811023623" top="0.7874015748031497" bottom="0.7874015748031497" header="0.11811023622047245" footer="0.5118110236220472"/>
  <pageSetup blackAndWhite="1" firstPageNumber="59" useFirstPageNumber="1" fitToHeight="6" fitToWidth="1" horizontalDpi="600" verticalDpi="600" orientation="portrait" paperSize="9" scale="59" r:id="rId1"/>
  <headerFooter scaleWithDoc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2021-03-29T15:46:52Z</cp:lastPrinted>
  <dcterms:created xsi:type="dcterms:W3CDTF">2005-10-13T11:49:31Z</dcterms:created>
  <dcterms:modified xsi:type="dcterms:W3CDTF">2024-04-10T12:46:39Z</dcterms:modified>
  <cp:category/>
  <cp:version/>
  <cp:contentType/>
  <cp:contentStatus/>
</cp:coreProperties>
</file>