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4025" windowHeight="7440" activeTab="0"/>
  </bookViews>
  <sheets>
    <sheet name="VII" sheetId="1" r:id="rId1"/>
  </sheets>
  <definedNames>
    <definedName name="_xlnm.Print_Titles" localSheetId="0">'VII'!$17:$18</definedName>
    <definedName name="_xlnm.Print_Area" localSheetId="0">'VII'!$A$1:$I$57</definedName>
  </definedNames>
  <calcPr fullCalcOnLoad="1"/>
</workbook>
</file>

<file path=xl/sharedStrings.xml><?xml version="1.0" encoding="utf-8"?>
<sst xmlns="http://schemas.openxmlformats.org/spreadsheetml/2006/main" count="146" uniqueCount="104">
  <si>
    <t>№ п.п.</t>
  </si>
  <si>
    <t>ПР</t>
  </si>
  <si>
    <t>ЦСР</t>
  </si>
  <si>
    <t>ВР</t>
  </si>
  <si>
    <t>КАПИТАЛЬНОЕ СТРОИТЕЛЬСТВО</t>
  </si>
  <si>
    <t>1.1</t>
  </si>
  <si>
    <t>КОММУНАЛЬНОЕ ХОЗЯЙСТВО</t>
  </si>
  <si>
    <t>1.1-1</t>
  </si>
  <si>
    <t>0502</t>
  </si>
  <si>
    <t>Итого по газоснабжению</t>
  </si>
  <si>
    <t xml:space="preserve">ВСЕГО  ПО КАПИТАЛЬНОМУ СТРОИТЕЛЬСТВУ </t>
  </si>
  <si>
    <t>0501</t>
  </si>
  <si>
    <t>225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</si>
  <si>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</si>
  <si>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</si>
  <si>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</si>
  <si>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</si>
  <si>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>ГАЗОСНАБЖЕНИЕ</t>
  </si>
  <si>
    <t>310</t>
  </si>
  <si>
    <t xml:space="preserve"> ЖИЛИЩНОЕ ХОЗЯЙСТВО, в т.ч.</t>
  </si>
  <si>
    <t>Итого по жилищному хозяйству</t>
  </si>
  <si>
    <t>ЖИЛИЩНО-КОММУНАЛЬНОЕ ХОЗЯЙСТВО</t>
  </si>
  <si>
    <t>Наименование и местонахождение объектов</t>
  </si>
  <si>
    <t>2.1</t>
  </si>
  <si>
    <t>2.</t>
  </si>
  <si>
    <t>2.1.1-1</t>
  </si>
  <si>
    <t xml:space="preserve">капитального строительства и капитального ремонта  </t>
  </si>
  <si>
    <t xml:space="preserve">финансируемых из средств местного бюджета </t>
  </si>
  <si>
    <t>2.1.1</t>
  </si>
  <si>
    <t>КАПИТАЛЬНЫЙ РЕМОНТ</t>
  </si>
  <si>
    <t>КУЛЬТУРА</t>
  </si>
  <si>
    <t>0801</t>
  </si>
  <si>
    <t>ИТОГО ПО УЧРЕЖДЕНИЯМ КУЛЬТУРЫ</t>
  </si>
  <si>
    <t>243</t>
  </si>
  <si>
    <t>ИТОГО ПО КОММУНАЛЬНОМУ ХОЗЯЙСТВУ</t>
  </si>
  <si>
    <t xml:space="preserve"> АДРЕСНАЯ ПРОГРАММА</t>
  </si>
  <si>
    <t>мест.</t>
  </si>
  <si>
    <t>обл.</t>
  </si>
  <si>
    <t>Итого</t>
  </si>
  <si>
    <t>1.1-2</t>
  </si>
  <si>
    <t>414</t>
  </si>
  <si>
    <t>1.2</t>
  </si>
  <si>
    <t>1.2.1</t>
  </si>
  <si>
    <t>2.1.2</t>
  </si>
  <si>
    <t>ИТОГО ПО ЖИЛИЩНО-КОММУНАЛЬНОМУ ХОЗЯЙСТВУ</t>
  </si>
  <si>
    <t>2.1.2-1</t>
  </si>
  <si>
    <t>Итого по коммунальному хозяйству</t>
  </si>
  <si>
    <t>(Приложение 11)</t>
  </si>
  <si>
    <t>244</t>
  </si>
  <si>
    <t>Ремонт участка водоснабжения и водоотведения</t>
  </si>
  <si>
    <t>1.1-3</t>
  </si>
  <si>
    <t>226</t>
  </si>
  <si>
    <t>1.1-4</t>
  </si>
  <si>
    <t>2.3</t>
  </si>
  <si>
    <t>ПРОЧИЕ ОБЪЕКТЫ</t>
  </si>
  <si>
    <t>2.3-1</t>
  </si>
  <si>
    <t>Ремонт кабинетов здания администрации</t>
  </si>
  <si>
    <t>0113</t>
  </si>
  <si>
    <t>ИТОГО ПО ПРОЧИМ ОБЪЕКТАМ</t>
  </si>
  <si>
    <t>Реконструкция МКУК "Сельский культурно-досуговый центр "Шум" в том числе:</t>
  </si>
  <si>
    <t xml:space="preserve"> объектов МО Шумское сельское поселение на 2016 год, </t>
  </si>
  <si>
    <t>План на 2016 г. (тысяч рублей)</t>
  </si>
  <si>
    <t>решением совета депутатов</t>
  </si>
  <si>
    <t>муниципального образования</t>
  </si>
  <si>
    <t xml:space="preserve"> Шумское сельское поселение</t>
  </si>
  <si>
    <t>Кировского муниципального района</t>
  </si>
  <si>
    <t>Ленинградской области</t>
  </si>
  <si>
    <t>98 9 09 15060</t>
  </si>
  <si>
    <t>98 9 09 10090</t>
  </si>
  <si>
    <t>Капитальный ремонт  мягкой кровли жилого дома № 1 по уд.Горки</t>
  </si>
  <si>
    <t>98 9 09 15010</t>
  </si>
  <si>
    <t>Распределительный  газопровод  среднего давления ул. Лесная п.Концы, в т.ч. проектные работы</t>
  </si>
  <si>
    <t>38 0 01 80360</t>
  </si>
  <si>
    <t>38 0 01 80800</t>
  </si>
  <si>
    <t>Распределительный газопровод  ст.Войбокало ул.Привокзальная д.7 в т.ч. проектно-сметная документация</t>
  </si>
  <si>
    <t>38 0 01 80810</t>
  </si>
  <si>
    <t>Распределительный газопровод по деревне Речка, в тч.ч проектно-сметная документация</t>
  </si>
  <si>
    <t>Регистрация газопровода д.Концы, п.Концы, ст.Войбокало, д.Сибола, д.Войпола</t>
  </si>
  <si>
    <t>38 0 01 80820</t>
  </si>
  <si>
    <t>Строительные работы</t>
  </si>
  <si>
    <t>40 0 02 80440</t>
  </si>
  <si>
    <t>2.1.2-2</t>
  </si>
  <si>
    <t>Разработка ПСД на капитальный ремонт по очистным сооружениям с.Шум</t>
  </si>
  <si>
    <t>от "15" декабря 2015г. №43</t>
  </si>
  <si>
    <t>(в редакции решения совета депутатов</t>
  </si>
  <si>
    <t>40 0 02 70660</t>
  </si>
  <si>
    <t>40 0 02 S0660</t>
  </si>
  <si>
    <t>Проектные работы</t>
  </si>
  <si>
    <t>2.1.2-3</t>
  </si>
  <si>
    <t>98 9 09 70260</t>
  </si>
  <si>
    <t>Ремонт участка напорной канализации от КНС до очистных сооружений, с.Шум</t>
  </si>
  <si>
    <t>БЛАГОУСТРОЙСТВО, в т.ч.</t>
  </si>
  <si>
    <t>0503</t>
  </si>
  <si>
    <t>5А 0 01 74390</t>
  </si>
  <si>
    <t>Итого по благоустройству</t>
  </si>
  <si>
    <t>2.1.3</t>
  </si>
  <si>
    <t>2.1.3-1</t>
  </si>
  <si>
    <t>Капитальный ремонт дворовой территории около домов 14-18</t>
  </si>
  <si>
    <t>5А 0 01 S4390</t>
  </si>
  <si>
    <t>84 0 01 70260</t>
  </si>
  <si>
    <t>84 0 01 S0260</t>
  </si>
  <si>
    <t>810</t>
  </si>
  <si>
    <t>241</t>
  </si>
  <si>
    <t>от "27" июля 2016г № 16)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</si>
</sst>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_р_."/>
    <numFmt numFmtId="174" formatCode="#,##0.0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thin"/>
      <top style="medium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wrapText="1"/>
    </xf>
    <xf numFmtId="49" fontId="11" fillId="33" borderId="11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 wrapText="1"/>
    </xf>
    <xf numFmtId="174" fontId="3" fillId="33" borderId="11" xfId="0" applyNumberFormat="1" applyFont="1" applyFill="1" applyBorder="1" applyAlignment="1">
      <alignment/>
    </xf>
    <xf numFmtId="174" fontId="10" fillId="33" borderId="12" xfId="0" applyNumberFormat="1" applyFont="1" applyFill="1" applyBorder="1" applyAlignment="1">
      <alignment horizontal="right" wrapText="1"/>
    </xf>
    <xf numFmtId="49" fontId="3" fillId="33" borderId="11" xfId="0" applyNumberFormat="1" applyFont="1" applyFill="1" applyBorder="1" applyAlignment="1">
      <alignment horizontal="center" wrapText="1"/>
    </xf>
    <xf numFmtId="174" fontId="7" fillId="33" borderId="13" xfId="0" applyNumberFormat="1" applyFont="1" applyFill="1" applyBorder="1" applyAlignment="1">
      <alignment horizontal="right" wrapText="1"/>
    </xf>
    <xf numFmtId="174" fontId="3" fillId="33" borderId="11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 horizontal="center"/>
    </xf>
    <xf numFmtId="174" fontId="15" fillId="33" borderId="15" xfId="0" applyNumberFormat="1" applyFont="1" applyFill="1" applyBorder="1" applyAlignment="1">
      <alignment horizontal="right" vertical="center" wrapText="1"/>
    </xf>
    <xf numFmtId="174" fontId="15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 horizontal="center"/>
    </xf>
    <xf numFmtId="174" fontId="6" fillId="33" borderId="18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174" fontId="6" fillId="33" borderId="19" xfId="0" applyNumberFormat="1" applyFont="1" applyFill="1" applyBorder="1" applyAlignment="1">
      <alignment horizontal="center" vertical="center" wrapText="1"/>
    </xf>
    <xf numFmtId="174" fontId="9" fillId="33" borderId="20" xfId="0" applyNumberFormat="1" applyFont="1" applyFill="1" applyBorder="1" applyAlignment="1">
      <alignment horizontal="right" wrapText="1"/>
    </xf>
    <xf numFmtId="0" fontId="3" fillId="33" borderId="21" xfId="0" applyFont="1" applyFill="1" applyBorder="1" applyAlignment="1">
      <alignment/>
    </xf>
    <xf numFmtId="174" fontId="7" fillId="33" borderId="12" xfId="0" applyNumberFormat="1" applyFont="1" applyFill="1" applyBorder="1" applyAlignment="1">
      <alignment horizontal="right" wrapText="1"/>
    </xf>
    <xf numFmtId="174" fontId="3" fillId="33" borderId="22" xfId="0" applyNumberFormat="1" applyFont="1" applyFill="1" applyBorder="1" applyAlignment="1">
      <alignment/>
    </xf>
    <xf numFmtId="49" fontId="12" fillId="33" borderId="14" xfId="0" applyNumberFormat="1" applyFont="1" applyFill="1" applyBorder="1" applyAlignment="1">
      <alignment horizontal="left" wrapText="1"/>
    </xf>
    <xf numFmtId="49" fontId="12" fillId="33" borderId="23" xfId="0" applyNumberFormat="1" applyFont="1" applyFill="1" applyBorder="1" applyAlignment="1">
      <alignment horizontal="left" wrapText="1"/>
    </xf>
    <xf numFmtId="49" fontId="12" fillId="33" borderId="15" xfId="0" applyNumberFormat="1" applyFont="1" applyFill="1" applyBorder="1" applyAlignment="1">
      <alignment horizontal="left" wrapText="1"/>
    </xf>
    <xf numFmtId="174" fontId="9" fillId="33" borderId="15" xfId="0" applyNumberFormat="1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center"/>
    </xf>
    <xf numFmtId="174" fontId="9" fillId="33" borderId="16" xfId="0" applyNumberFormat="1" applyFont="1" applyFill="1" applyBorder="1" applyAlignment="1">
      <alignment wrapText="1"/>
    </xf>
    <xf numFmtId="174" fontId="6" fillId="33" borderId="16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/>
    </xf>
    <xf numFmtId="49" fontId="12" fillId="33" borderId="25" xfId="0" applyNumberFormat="1" applyFont="1" applyFill="1" applyBorder="1" applyAlignment="1">
      <alignment horizontal="left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174" fontId="15" fillId="33" borderId="13" xfId="0" applyNumberFormat="1" applyFont="1" applyFill="1" applyBorder="1" applyAlignment="1">
      <alignment horizontal="right" vertical="center" wrapText="1"/>
    </xf>
    <xf numFmtId="174" fontId="6" fillId="33" borderId="22" xfId="0" applyNumberFormat="1" applyFont="1" applyFill="1" applyBorder="1" applyAlignment="1">
      <alignment/>
    </xf>
    <xf numFmtId="174" fontId="15" fillId="33" borderId="22" xfId="0" applyNumberFormat="1" applyFont="1" applyFill="1" applyBorder="1" applyAlignment="1">
      <alignment/>
    </xf>
    <xf numFmtId="174" fontId="6" fillId="33" borderId="11" xfId="0" applyNumberFormat="1" applyFont="1" applyFill="1" applyBorder="1" applyAlignment="1">
      <alignment/>
    </xf>
    <xf numFmtId="174" fontId="15" fillId="33" borderId="11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174" fontId="15" fillId="33" borderId="11" xfId="0" applyNumberFormat="1" applyFont="1" applyFill="1" applyBorder="1" applyAlignment="1">
      <alignment horizontal="right" wrapText="1"/>
    </xf>
    <xf numFmtId="49" fontId="16" fillId="33" borderId="11" xfId="0" applyNumberFormat="1" applyFont="1" applyFill="1" applyBorder="1" applyAlignment="1">
      <alignment horizontal="left" wrapText="1"/>
    </xf>
    <xf numFmtId="174" fontId="15" fillId="33" borderId="19" xfId="0" applyNumberFormat="1" applyFont="1" applyFill="1" applyBorder="1" applyAlignment="1">
      <alignment horizontal="right" vertical="center" wrapText="1"/>
    </xf>
    <xf numFmtId="174" fontId="15" fillId="33" borderId="18" xfId="0" applyNumberFormat="1" applyFont="1" applyFill="1" applyBorder="1" applyAlignment="1">
      <alignment/>
    </xf>
    <xf numFmtId="174" fontId="6" fillId="33" borderId="15" xfId="0" applyNumberFormat="1" applyFont="1" applyFill="1" applyBorder="1" applyAlignment="1">
      <alignment horizontal="right" wrapText="1"/>
    </xf>
    <xf numFmtId="174" fontId="3" fillId="33" borderId="18" xfId="0" applyNumberFormat="1" applyFont="1" applyFill="1" applyBorder="1" applyAlignment="1">
      <alignment/>
    </xf>
    <xf numFmtId="174" fontId="3" fillId="33" borderId="21" xfId="0" applyNumberFormat="1" applyFont="1" applyFill="1" applyBorder="1" applyAlignment="1">
      <alignment/>
    </xf>
    <xf numFmtId="49" fontId="9" fillId="33" borderId="14" xfId="0" applyNumberFormat="1" applyFont="1" applyFill="1" applyBorder="1" applyAlignment="1">
      <alignment horizontal="left" wrapText="1"/>
    </xf>
    <xf numFmtId="49" fontId="15" fillId="33" borderId="27" xfId="0" applyNumberFormat="1" applyFont="1" applyFill="1" applyBorder="1" applyAlignment="1">
      <alignment horizontal="center"/>
    </xf>
    <xf numFmtId="49" fontId="10" fillId="33" borderId="22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49" fontId="6" fillId="33" borderId="28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 vertical="center" wrapText="1"/>
    </xf>
    <xf numFmtId="174" fontId="11" fillId="33" borderId="29" xfId="0" applyNumberFormat="1" applyFont="1" applyFill="1" applyBorder="1" applyAlignment="1">
      <alignment horizontal="right" wrapText="1"/>
    </xf>
    <xf numFmtId="49" fontId="5" fillId="33" borderId="30" xfId="0" applyNumberFormat="1" applyFont="1" applyFill="1" applyBorder="1" applyAlignment="1">
      <alignment horizontal="center"/>
    </xf>
    <xf numFmtId="174" fontId="13" fillId="33" borderId="31" xfId="0" applyNumberFormat="1" applyFont="1" applyFill="1" applyBorder="1" applyAlignment="1">
      <alignment horizontal="right" wrapText="1"/>
    </xf>
    <xf numFmtId="49" fontId="5" fillId="33" borderId="32" xfId="0" applyNumberFormat="1" applyFont="1" applyFill="1" applyBorder="1" applyAlignment="1">
      <alignment horizontal="left" vertical="top"/>
    </xf>
    <xf numFmtId="174" fontId="5" fillId="33" borderId="33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17" fillId="33" borderId="34" xfId="0" applyNumberFormat="1" applyFont="1" applyFill="1" applyBorder="1" applyAlignment="1">
      <alignment horizontal="center"/>
    </xf>
    <xf numFmtId="49" fontId="15" fillId="33" borderId="18" xfId="0" applyNumberFormat="1" applyFont="1" applyFill="1" applyBorder="1" applyAlignment="1">
      <alignment horizontal="center"/>
    </xf>
    <xf numFmtId="174" fontId="9" fillId="33" borderId="19" xfId="0" applyNumberFormat="1" applyFont="1" applyFill="1" applyBorder="1" applyAlignment="1">
      <alignment wrapText="1"/>
    </xf>
    <xf numFmtId="49" fontId="3" fillId="33" borderId="17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left" wrapText="1"/>
    </xf>
    <xf numFmtId="49" fontId="3" fillId="33" borderId="34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left" wrapText="1"/>
    </xf>
    <xf numFmtId="49" fontId="3" fillId="33" borderId="18" xfId="0" applyNumberFormat="1" applyFont="1" applyFill="1" applyBorder="1" applyAlignment="1">
      <alignment horizontal="center" wrapText="1"/>
    </xf>
    <xf numFmtId="49" fontId="12" fillId="33" borderId="16" xfId="0" applyNumberFormat="1" applyFont="1" applyFill="1" applyBorder="1" applyAlignment="1">
      <alignment horizontal="left" wrapText="1"/>
    </xf>
    <xf numFmtId="174" fontId="7" fillId="33" borderId="11" xfId="0" applyNumberFormat="1" applyFont="1" applyFill="1" applyBorder="1" applyAlignment="1">
      <alignment horizontal="right" wrapText="1"/>
    </xf>
    <xf numFmtId="0" fontId="8" fillId="33" borderId="35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174" fontId="7" fillId="33" borderId="13" xfId="0" applyNumberFormat="1" applyFont="1" applyFill="1" applyBorder="1" applyAlignment="1">
      <alignment horizontal="right" wrapText="1"/>
    </xf>
    <xf numFmtId="174" fontId="5" fillId="33" borderId="18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174" fontId="5" fillId="33" borderId="21" xfId="0" applyNumberFormat="1" applyFont="1" applyFill="1" applyBorder="1" applyAlignment="1">
      <alignment/>
    </xf>
    <xf numFmtId="175" fontId="5" fillId="33" borderId="2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9" fontId="9" fillId="33" borderId="29" xfId="0" applyNumberFormat="1" applyFont="1" applyFill="1" applyBorder="1" applyAlignment="1">
      <alignment horizontal="left" wrapText="1"/>
    </xf>
    <xf numFmtId="49" fontId="15" fillId="33" borderId="29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wrapText="1"/>
    </xf>
    <xf numFmtId="49" fontId="15" fillId="33" borderId="39" xfId="0" applyNumberFormat="1" applyFont="1" applyFill="1" applyBorder="1" applyAlignment="1">
      <alignment horizontal="center" wrapText="1"/>
    </xf>
    <xf numFmtId="174" fontId="3" fillId="33" borderId="16" xfId="0" applyNumberFormat="1" applyFont="1" applyFill="1" applyBorder="1" applyAlignment="1">
      <alignment/>
    </xf>
    <xf numFmtId="174" fontId="15" fillId="33" borderId="39" xfId="0" applyNumberFormat="1" applyFont="1" applyFill="1" applyBorder="1" applyAlignment="1">
      <alignment horizontal="right" wrapText="1"/>
    </xf>
    <xf numFmtId="49" fontId="10" fillId="33" borderId="23" xfId="0" applyNumberFormat="1" applyFont="1" applyFill="1" applyBorder="1" applyAlignment="1">
      <alignment horizontal="left" wrapText="1"/>
    </xf>
    <xf numFmtId="49" fontId="7" fillId="33" borderId="16" xfId="0" applyNumberFormat="1" applyFont="1" applyFill="1" applyBorder="1" applyAlignment="1">
      <alignment horizontal="center" wrapText="1"/>
    </xf>
    <xf numFmtId="49" fontId="10" fillId="33" borderId="40" xfId="0" applyNumberFormat="1" applyFont="1" applyFill="1" applyBorder="1" applyAlignment="1">
      <alignment horizontal="center" wrapText="1"/>
    </xf>
    <xf numFmtId="49" fontId="7" fillId="33" borderId="40" xfId="0" applyNumberFormat="1" applyFont="1" applyFill="1" applyBorder="1" applyAlignment="1">
      <alignment horizontal="center" wrapText="1"/>
    </xf>
    <xf numFmtId="49" fontId="7" fillId="33" borderId="41" xfId="0" applyNumberFormat="1" applyFont="1" applyFill="1" applyBorder="1" applyAlignment="1">
      <alignment horizontal="center" wrapText="1"/>
    </xf>
    <xf numFmtId="174" fontId="7" fillId="33" borderId="41" xfId="0" applyNumberFormat="1" applyFont="1" applyFill="1" applyBorder="1" applyAlignment="1">
      <alignment horizontal="right" wrapText="1"/>
    </xf>
    <xf numFmtId="174" fontId="7" fillId="33" borderId="40" xfId="0" applyNumberFormat="1" applyFont="1" applyFill="1" applyBorder="1" applyAlignment="1">
      <alignment/>
    </xf>
    <xf numFmtId="49" fontId="7" fillId="33" borderId="27" xfId="0" applyNumberFormat="1" applyFont="1" applyFill="1" applyBorder="1" applyAlignment="1">
      <alignment horizontal="center"/>
    </xf>
    <xf numFmtId="49" fontId="10" fillId="33" borderId="29" xfId="0" applyNumberFormat="1" applyFont="1" applyFill="1" applyBorder="1" applyAlignment="1">
      <alignment horizontal="left" wrapText="1"/>
    </xf>
    <xf numFmtId="49" fontId="11" fillId="33" borderId="29" xfId="0" applyNumberFormat="1" applyFont="1" applyFill="1" applyBorder="1" applyAlignment="1">
      <alignment horizontal="center" wrapText="1"/>
    </xf>
    <xf numFmtId="49" fontId="10" fillId="33" borderId="29" xfId="0" applyNumberFormat="1" applyFont="1" applyFill="1" applyBorder="1" applyAlignment="1">
      <alignment horizontal="center" wrapText="1"/>
    </xf>
    <xf numFmtId="174" fontId="11" fillId="33" borderId="42" xfId="0" applyNumberFormat="1" applyFont="1" applyFill="1" applyBorder="1" applyAlignment="1">
      <alignment horizontal="right" wrapText="1"/>
    </xf>
    <xf numFmtId="49" fontId="7" fillId="33" borderId="43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 wrapText="1"/>
    </xf>
    <xf numFmtId="49" fontId="10" fillId="33" borderId="21" xfId="0" applyNumberFormat="1" applyFont="1" applyFill="1" applyBorder="1" applyAlignment="1">
      <alignment horizontal="center" wrapText="1"/>
    </xf>
    <xf numFmtId="174" fontId="15" fillId="33" borderId="29" xfId="0" applyNumberFormat="1" applyFont="1" applyFill="1" applyBorder="1" applyAlignment="1">
      <alignment/>
    </xf>
    <xf numFmtId="49" fontId="15" fillId="33" borderId="22" xfId="0" applyNumberFormat="1" applyFont="1" applyFill="1" applyBorder="1" applyAlignment="1">
      <alignment horizontal="center"/>
    </xf>
    <xf numFmtId="49" fontId="15" fillId="33" borderId="42" xfId="0" applyNumberFormat="1" applyFont="1" applyFill="1" applyBorder="1" applyAlignment="1">
      <alignment horizontal="center"/>
    </xf>
    <xf numFmtId="49" fontId="7" fillId="33" borderId="42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174" fontId="11" fillId="33" borderId="11" xfId="0" applyNumberFormat="1" applyFont="1" applyFill="1" applyBorder="1" applyAlignment="1">
      <alignment horizontal="right" wrapText="1"/>
    </xf>
    <xf numFmtId="174" fontId="3" fillId="33" borderId="40" xfId="0" applyNumberFormat="1" applyFont="1" applyFill="1" applyBorder="1" applyAlignment="1">
      <alignment/>
    </xf>
    <xf numFmtId="174" fontId="7" fillId="33" borderId="22" xfId="0" applyNumberFormat="1" applyFont="1" applyFill="1" applyBorder="1" applyAlignment="1">
      <alignment/>
    </xf>
    <xf numFmtId="174" fontId="7" fillId="33" borderId="11" xfId="0" applyNumberFormat="1" applyFont="1" applyFill="1" applyBorder="1" applyAlignment="1">
      <alignment/>
    </xf>
    <xf numFmtId="174" fontId="10" fillId="33" borderId="29" xfId="0" applyNumberFormat="1" applyFont="1" applyFill="1" applyBorder="1" applyAlignment="1">
      <alignment horizontal="right" wrapText="1"/>
    </xf>
    <xf numFmtId="174" fontId="10" fillId="33" borderId="11" xfId="0" applyNumberFormat="1" applyFont="1" applyFill="1" applyBorder="1" applyAlignment="1">
      <alignment horizontal="right" wrapText="1"/>
    </xf>
    <xf numFmtId="174" fontId="7" fillId="33" borderId="16" xfId="0" applyNumberFormat="1" applyFont="1" applyFill="1" applyBorder="1" applyAlignment="1">
      <alignment/>
    </xf>
    <xf numFmtId="49" fontId="7" fillId="33" borderId="44" xfId="0" applyNumberFormat="1" applyFont="1" applyFill="1" applyBorder="1" applyAlignment="1">
      <alignment horizontal="center" wrapText="1"/>
    </xf>
    <xf numFmtId="49" fontId="10" fillId="33" borderId="44" xfId="0" applyNumberFormat="1" applyFont="1" applyFill="1" applyBorder="1" applyAlignment="1">
      <alignment horizontal="center" wrapText="1"/>
    </xf>
    <xf numFmtId="49" fontId="7" fillId="33" borderId="45" xfId="0" applyNumberFormat="1" applyFont="1" applyFill="1" applyBorder="1" applyAlignment="1">
      <alignment horizontal="center" wrapText="1"/>
    </xf>
    <xf numFmtId="174" fontId="7" fillId="33" borderId="45" xfId="0" applyNumberFormat="1" applyFont="1" applyFill="1" applyBorder="1" applyAlignment="1">
      <alignment horizontal="right" wrapText="1"/>
    </xf>
    <xf numFmtId="174" fontId="7" fillId="33" borderId="44" xfId="0" applyNumberFormat="1" applyFont="1" applyFill="1" applyBorder="1" applyAlignment="1">
      <alignment/>
    </xf>
    <xf numFmtId="174" fontId="3" fillId="33" borderId="44" xfId="0" applyNumberFormat="1" applyFont="1" applyFill="1" applyBorder="1" applyAlignment="1">
      <alignment/>
    </xf>
    <xf numFmtId="49" fontId="7" fillId="33" borderId="46" xfId="0" applyNumberFormat="1" applyFont="1" applyFill="1" applyBorder="1" applyAlignment="1">
      <alignment horizontal="center" wrapText="1"/>
    </xf>
    <xf numFmtId="49" fontId="10" fillId="33" borderId="46" xfId="0" applyNumberFormat="1" applyFont="1" applyFill="1" applyBorder="1" applyAlignment="1">
      <alignment horizontal="center" wrapText="1"/>
    </xf>
    <xf numFmtId="49" fontId="7" fillId="33" borderId="47" xfId="0" applyNumberFormat="1" applyFont="1" applyFill="1" applyBorder="1" applyAlignment="1">
      <alignment horizontal="center" wrapText="1"/>
    </xf>
    <xf numFmtId="174" fontId="7" fillId="33" borderId="47" xfId="0" applyNumberFormat="1" applyFont="1" applyFill="1" applyBorder="1" applyAlignment="1">
      <alignment horizontal="right" wrapText="1"/>
    </xf>
    <xf numFmtId="174" fontId="7" fillId="33" borderId="46" xfId="0" applyNumberFormat="1" applyFont="1" applyFill="1" applyBorder="1" applyAlignment="1">
      <alignment/>
    </xf>
    <xf numFmtId="174" fontId="3" fillId="33" borderId="46" xfId="0" applyNumberFormat="1" applyFont="1" applyFill="1" applyBorder="1" applyAlignment="1">
      <alignment/>
    </xf>
    <xf numFmtId="49" fontId="7" fillId="33" borderId="48" xfId="0" applyNumberFormat="1" applyFont="1" applyFill="1" applyBorder="1" applyAlignment="1">
      <alignment horizontal="center" wrapText="1"/>
    </xf>
    <xf numFmtId="49" fontId="10" fillId="33" borderId="48" xfId="0" applyNumberFormat="1" applyFont="1" applyFill="1" applyBorder="1" applyAlignment="1">
      <alignment horizontal="center" wrapText="1"/>
    </xf>
    <xf numFmtId="49" fontId="7" fillId="33" borderId="49" xfId="0" applyNumberFormat="1" applyFont="1" applyFill="1" applyBorder="1" applyAlignment="1">
      <alignment horizontal="center" wrapText="1"/>
    </xf>
    <xf numFmtId="174" fontId="7" fillId="33" borderId="49" xfId="0" applyNumberFormat="1" applyFont="1" applyFill="1" applyBorder="1" applyAlignment="1">
      <alignment horizontal="right" wrapText="1"/>
    </xf>
    <xf numFmtId="174" fontId="7" fillId="33" borderId="48" xfId="0" applyNumberFormat="1" applyFont="1" applyFill="1" applyBorder="1" applyAlignment="1">
      <alignment/>
    </xf>
    <xf numFmtId="174" fontId="3" fillId="33" borderId="48" xfId="0" applyNumberFormat="1" applyFont="1" applyFill="1" applyBorder="1" applyAlignment="1">
      <alignment/>
    </xf>
    <xf numFmtId="49" fontId="12" fillId="33" borderId="18" xfId="0" applyNumberFormat="1" applyFont="1" applyFill="1" applyBorder="1" applyAlignment="1">
      <alignment horizontal="left" wrapText="1"/>
    </xf>
    <xf numFmtId="49" fontId="12" fillId="33" borderId="17" xfId="0" applyNumberFormat="1" applyFont="1" applyFill="1" applyBorder="1" applyAlignment="1">
      <alignment horizontal="left" wrapText="1"/>
    </xf>
    <xf numFmtId="49" fontId="11" fillId="33" borderId="18" xfId="0" applyNumberFormat="1" applyFont="1" applyFill="1" applyBorder="1" applyAlignment="1">
      <alignment horizontal="center" wrapText="1"/>
    </xf>
    <xf numFmtId="174" fontId="9" fillId="33" borderId="18" xfId="0" applyNumberFormat="1" applyFont="1" applyFill="1" applyBorder="1" applyAlignment="1">
      <alignment horizontal="right" wrapText="1"/>
    </xf>
    <xf numFmtId="49" fontId="3" fillId="33" borderId="0" xfId="0" applyNumberFormat="1" applyFont="1" applyFill="1" applyAlignment="1">
      <alignment horizontal="right"/>
    </xf>
    <xf numFmtId="4" fontId="8" fillId="33" borderId="35" xfId="0" applyNumberFormat="1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left" wrapText="1"/>
    </xf>
    <xf numFmtId="49" fontId="7" fillId="33" borderId="22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 wrapText="1"/>
    </xf>
    <xf numFmtId="49" fontId="3" fillId="33" borderId="22" xfId="0" applyNumberFormat="1" applyFont="1" applyFill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 wrapText="1"/>
    </xf>
    <xf numFmtId="49" fontId="10" fillId="33" borderId="22" xfId="0" applyNumberFormat="1" applyFont="1" applyFill="1" applyBorder="1" applyAlignment="1">
      <alignment horizontal="center" wrapText="1"/>
    </xf>
    <xf numFmtId="174" fontId="10" fillId="33" borderId="22" xfId="0" applyNumberFormat="1" applyFont="1" applyFill="1" applyBorder="1" applyAlignment="1">
      <alignment horizontal="right" wrapText="1"/>
    </xf>
    <xf numFmtId="174" fontId="11" fillId="33" borderId="22" xfId="0" applyNumberFormat="1" applyFont="1" applyFill="1" applyBorder="1" applyAlignment="1">
      <alignment horizontal="right" wrapText="1"/>
    </xf>
    <xf numFmtId="49" fontId="11" fillId="33" borderId="46" xfId="0" applyNumberFormat="1" applyFont="1" applyFill="1" applyBorder="1" applyAlignment="1">
      <alignment horizontal="center" wrapText="1"/>
    </xf>
    <xf numFmtId="49" fontId="3" fillId="33" borderId="46" xfId="0" applyNumberFormat="1" applyFont="1" applyFill="1" applyBorder="1" applyAlignment="1">
      <alignment horizontal="center" wrapText="1"/>
    </xf>
    <xf numFmtId="49" fontId="10" fillId="33" borderId="46" xfId="0" applyNumberFormat="1" applyFont="1" applyFill="1" applyBorder="1" applyAlignment="1">
      <alignment horizontal="center" wrapText="1"/>
    </xf>
    <xf numFmtId="174" fontId="10" fillId="33" borderId="46" xfId="0" applyNumberFormat="1" applyFont="1" applyFill="1" applyBorder="1" applyAlignment="1">
      <alignment horizontal="right" wrapText="1"/>
    </xf>
    <xf numFmtId="174" fontId="11" fillId="33" borderId="46" xfId="0" applyNumberFormat="1" applyFont="1" applyFill="1" applyBorder="1" applyAlignment="1">
      <alignment horizontal="right" wrapText="1"/>
    </xf>
    <xf numFmtId="49" fontId="11" fillId="33" borderId="42" xfId="0" applyNumberFormat="1" applyFont="1" applyFill="1" applyBorder="1" applyAlignment="1">
      <alignment horizontal="center" wrapText="1"/>
    </xf>
    <xf numFmtId="49" fontId="3" fillId="33" borderId="42" xfId="0" applyNumberFormat="1" applyFont="1" applyFill="1" applyBorder="1" applyAlignment="1">
      <alignment horizontal="center" wrapText="1"/>
    </xf>
    <xf numFmtId="49" fontId="7" fillId="33" borderId="42" xfId="0" applyNumberFormat="1" applyFont="1" applyFill="1" applyBorder="1" applyAlignment="1">
      <alignment horizontal="center" wrapText="1"/>
    </xf>
    <xf numFmtId="49" fontId="10" fillId="33" borderId="42" xfId="0" applyNumberFormat="1" applyFont="1" applyFill="1" applyBorder="1" applyAlignment="1">
      <alignment horizontal="center" wrapText="1"/>
    </xf>
    <xf numFmtId="174" fontId="10" fillId="33" borderId="42" xfId="0" applyNumberFormat="1" applyFont="1" applyFill="1" applyBorder="1" applyAlignment="1">
      <alignment horizontal="right" wrapText="1"/>
    </xf>
    <xf numFmtId="174" fontId="9" fillId="33" borderId="19" xfId="0" applyNumberFormat="1" applyFont="1" applyFill="1" applyBorder="1" applyAlignment="1">
      <alignment horizontal="right" wrapText="1"/>
    </xf>
    <xf numFmtId="49" fontId="3" fillId="33" borderId="50" xfId="0" applyNumberFormat="1" applyFont="1" applyFill="1" applyBorder="1" applyAlignment="1">
      <alignment horizontal="center" wrapText="1"/>
    </xf>
    <xf numFmtId="49" fontId="11" fillId="33" borderId="50" xfId="0" applyNumberFormat="1" applyFont="1" applyFill="1" applyBorder="1" applyAlignment="1">
      <alignment horizontal="center" wrapText="1"/>
    </xf>
    <xf numFmtId="49" fontId="10" fillId="33" borderId="50" xfId="0" applyNumberFormat="1" applyFont="1" applyFill="1" applyBorder="1" applyAlignment="1">
      <alignment horizontal="center" wrapText="1"/>
    </xf>
    <xf numFmtId="174" fontId="10" fillId="33" borderId="51" xfId="0" applyNumberFormat="1" applyFont="1" applyFill="1" applyBorder="1" applyAlignment="1">
      <alignment horizontal="right" wrapText="1"/>
    </xf>
    <xf numFmtId="174" fontId="7" fillId="33" borderId="50" xfId="0" applyNumberFormat="1" applyFont="1" applyFill="1" applyBorder="1" applyAlignment="1">
      <alignment/>
    </xf>
    <xf numFmtId="174" fontId="3" fillId="33" borderId="50" xfId="0" applyNumberFormat="1" applyFont="1" applyFill="1" applyBorder="1" applyAlignment="1">
      <alignment/>
    </xf>
    <xf numFmtId="49" fontId="3" fillId="33" borderId="48" xfId="0" applyNumberFormat="1" applyFont="1" applyFill="1" applyBorder="1" applyAlignment="1">
      <alignment horizontal="center" wrapText="1"/>
    </xf>
    <xf numFmtId="49" fontId="11" fillId="33" borderId="48" xfId="0" applyNumberFormat="1" applyFont="1" applyFill="1" applyBorder="1" applyAlignment="1">
      <alignment horizontal="center" wrapText="1"/>
    </xf>
    <xf numFmtId="49" fontId="10" fillId="33" borderId="48" xfId="0" applyNumberFormat="1" applyFont="1" applyFill="1" applyBorder="1" applyAlignment="1">
      <alignment horizontal="center" wrapText="1"/>
    </xf>
    <xf numFmtId="174" fontId="7" fillId="33" borderId="49" xfId="0" applyNumberFormat="1" applyFont="1" applyFill="1" applyBorder="1" applyAlignment="1">
      <alignment/>
    </xf>
    <xf numFmtId="174" fontId="3" fillId="33" borderId="49" xfId="0" applyNumberFormat="1" applyFont="1" applyFill="1" applyBorder="1" applyAlignment="1">
      <alignment/>
    </xf>
    <xf numFmtId="174" fontId="7" fillId="33" borderId="19" xfId="0" applyNumberFormat="1" applyFont="1" applyFill="1" applyBorder="1" applyAlignment="1">
      <alignment wrapText="1"/>
    </xf>
    <xf numFmtId="49" fontId="3" fillId="33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 horizontal="center" vertical="top"/>
    </xf>
    <xf numFmtId="0" fontId="6" fillId="33" borderId="0" xfId="0" applyFont="1" applyFill="1" applyAlignment="1">
      <alignment horizontal="center"/>
    </xf>
    <xf numFmtId="49" fontId="8" fillId="33" borderId="52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" fontId="8" fillId="33" borderId="35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 wrapText="1"/>
    </xf>
    <xf numFmtId="49" fontId="6" fillId="33" borderId="43" xfId="0" applyNumberFormat="1" applyFont="1" applyFill="1" applyBorder="1" applyAlignment="1">
      <alignment horizontal="center" vertical="center" wrapText="1"/>
    </xf>
    <xf numFmtId="49" fontId="6" fillId="33" borderId="53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wrapText="1"/>
    </xf>
    <xf numFmtId="49" fontId="12" fillId="33" borderId="23" xfId="0" applyNumberFormat="1" applyFont="1" applyFill="1" applyBorder="1" applyAlignment="1">
      <alignment horizontal="center" wrapText="1"/>
    </xf>
    <xf numFmtId="49" fontId="12" fillId="33" borderId="15" xfId="0" applyNumberFormat="1" applyFont="1" applyFill="1" applyBorder="1" applyAlignment="1">
      <alignment horizontal="center" wrapText="1"/>
    </xf>
    <xf numFmtId="49" fontId="10" fillId="33" borderId="22" xfId="0" applyNumberFormat="1" applyFont="1" applyFill="1" applyBorder="1" applyAlignment="1">
      <alignment horizontal="left" wrapText="1"/>
    </xf>
    <xf numFmtId="49" fontId="10" fillId="33" borderId="42" xfId="0" applyNumberFormat="1" applyFont="1" applyFill="1" applyBorder="1" applyAlignment="1">
      <alignment horizontal="left" wrapText="1"/>
    </xf>
    <xf numFmtId="49" fontId="10" fillId="33" borderId="21" xfId="0" applyNumberFormat="1" applyFont="1" applyFill="1" applyBorder="1" applyAlignment="1">
      <alignment horizontal="left" wrapText="1"/>
    </xf>
    <xf numFmtId="49" fontId="16" fillId="33" borderId="54" xfId="0" applyNumberFormat="1" applyFont="1" applyFill="1" applyBorder="1" applyAlignment="1">
      <alignment horizontal="left" wrapText="1"/>
    </xf>
    <xf numFmtId="49" fontId="13" fillId="33" borderId="14" xfId="0" applyNumberFormat="1" applyFont="1" applyFill="1" applyBorder="1" applyAlignment="1">
      <alignment horizontal="left" wrapText="1"/>
    </xf>
    <xf numFmtId="49" fontId="13" fillId="33" borderId="23" xfId="0" applyNumberFormat="1" applyFont="1" applyFill="1" applyBorder="1" applyAlignment="1">
      <alignment horizontal="left" wrapText="1"/>
    </xf>
    <xf numFmtId="49" fontId="13" fillId="33" borderId="15" xfId="0" applyNumberFormat="1" applyFont="1" applyFill="1" applyBorder="1" applyAlignment="1">
      <alignment horizontal="left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left" vertical="center" wrapText="1"/>
    </xf>
    <xf numFmtId="49" fontId="6" fillId="33" borderId="55" xfId="0" applyNumberFormat="1" applyFont="1" applyFill="1" applyBorder="1" applyAlignment="1">
      <alignment horizontal="left" vertical="center" wrapText="1"/>
    </xf>
    <xf numFmtId="49" fontId="6" fillId="33" borderId="39" xfId="0" applyNumberFormat="1" applyFont="1" applyFill="1" applyBorder="1" applyAlignment="1">
      <alignment horizontal="left" vertical="center" wrapText="1"/>
    </xf>
    <xf numFmtId="49" fontId="7" fillId="33" borderId="22" xfId="0" applyNumberFormat="1" applyFont="1" applyFill="1" applyBorder="1" applyAlignment="1">
      <alignment horizontal="center"/>
    </xf>
    <xf numFmtId="49" fontId="7" fillId="33" borderId="42" xfId="0" applyNumberFormat="1" applyFont="1" applyFill="1" applyBorder="1" applyAlignment="1">
      <alignment horizontal="center"/>
    </xf>
    <xf numFmtId="49" fontId="10" fillId="33" borderId="22" xfId="0" applyNumberFormat="1" applyFont="1" applyFill="1" applyBorder="1" applyAlignment="1">
      <alignment horizontal="left" vertical="center" wrapText="1"/>
    </xf>
    <xf numFmtId="49" fontId="10" fillId="33" borderId="42" xfId="0" applyNumberFormat="1" applyFont="1" applyFill="1" applyBorder="1" applyAlignment="1">
      <alignment horizontal="left" vertical="center" wrapText="1"/>
    </xf>
    <xf numFmtId="49" fontId="13" fillId="33" borderId="30" xfId="0" applyNumberFormat="1" applyFont="1" applyFill="1" applyBorder="1" applyAlignment="1">
      <alignment horizontal="left" wrapText="1"/>
    </xf>
    <xf numFmtId="49" fontId="13" fillId="33" borderId="56" xfId="0" applyNumberFormat="1" applyFont="1" applyFill="1" applyBorder="1" applyAlignment="1">
      <alignment horizontal="left" wrapText="1"/>
    </xf>
    <xf numFmtId="49" fontId="13" fillId="33" borderId="31" xfId="0" applyNumberFormat="1" applyFont="1" applyFill="1" applyBorder="1" applyAlignment="1">
      <alignment horizontal="left" wrapText="1"/>
    </xf>
    <xf numFmtId="0" fontId="5" fillId="33" borderId="32" xfId="0" applyFont="1" applyFill="1" applyBorder="1" applyAlignment="1">
      <alignment horizontal="left" wrapText="1"/>
    </xf>
    <xf numFmtId="0" fontId="5" fillId="33" borderId="57" xfId="0" applyFont="1" applyFill="1" applyBorder="1" applyAlignment="1">
      <alignment horizontal="left" wrapText="1"/>
    </xf>
    <xf numFmtId="0" fontId="5" fillId="33" borderId="33" xfId="0" applyFont="1" applyFill="1" applyBorder="1" applyAlignment="1">
      <alignment horizontal="left" wrapText="1"/>
    </xf>
    <xf numFmtId="49" fontId="6" fillId="33" borderId="17" xfId="0" applyNumberFormat="1" applyFont="1" applyFill="1" applyBorder="1" applyAlignment="1">
      <alignment horizontal="left" vertical="center" wrapText="1"/>
    </xf>
    <xf numFmtId="49" fontId="6" fillId="33" borderId="38" xfId="0" applyNumberFormat="1" applyFont="1" applyFill="1" applyBorder="1" applyAlignment="1">
      <alignment horizontal="left" vertical="center" wrapText="1"/>
    </xf>
    <xf numFmtId="49" fontId="6" fillId="33" borderId="19" xfId="0" applyNumberFormat="1" applyFont="1" applyFill="1" applyBorder="1" applyAlignment="1">
      <alignment horizontal="left" vertical="center" wrapText="1"/>
    </xf>
    <xf numFmtId="49" fontId="7" fillId="33" borderId="58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10" fillId="33" borderId="59" xfId="0" applyNumberFormat="1" applyFont="1" applyFill="1" applyBorder="1" applyAlignment="1">
      <alignment horizontal="left" vertical="center" wrapText="1"/>
    </xf>
    <xf numFmtId="49" fontId="10" fillId="33" borderId="43" xfId="0" applyNumberFormat="1" applyFont="1" applyFill="1" applyBorder="1" applyAlignment="1">
      <alignment horizontal="left" vertical="center" wrapText="1"/>
    </xf>
    <xf numFmtId="49" fontId="16" fillId="33" borderId="14" xfId="0" applyNumberFormat="1" applyFont="1" applyFill="1" applyBorder="1" applyAlignment="1">
      <alignment horizontal="left" vertical="top" wrapText="1"/>
    </xf>
    <xf numFmtId="0" fontId="0" fillId="33" borderId="23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49" fontId="18" fillId="33" borderId="38" xfId="0" applyNumberFormat="1" applyFont="1" applyFill="1" applyBorder="1" applyAlignment="1">
      <alignment horizontal="center" wrapText="1"/>
    </xf>
    <xf numFmtId="49" fontId="6" fillId="33" borderId="54" xfId="0" applyNumberFormat="1" applyFont="1" applyFill="1" applyBorder="1" applyAlignment="1">
      <alignment horizontal="left" wrapText="1"/>
    </xf>
    <xf numFmtId="49" fontId="6" fillId="33" borderId="6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view="pageBreakPreview" zoomScaleSheetLayoutView="100" zoomScalePageLayoutView="0" workbookViewId="0" topLeftCell="A1">
      <selection activeCell="A15" sqref="A15:I15"/>
    </sheetView>
  </sheetViews>
  <sheetFormatPr defaultColWidth="9.00390625" defaultRowHeight="12.75"/>
  <cols>
    <col min="1" max="1" width="9.875" style="52" customWidth="1"/>
    <col min="2" max="2" width="53.75390625" style="53" customWidth="1"/>
    <col min="3" max="3" width="8.125" style="58" customWidth="1"/>
    <col min="4" max="4" width="13.25390625" style="58" customWidth="1"/>
    <col min="5" max="5" width="4.75390625" style="58" bestFit="1" customWidth="1"/>
    <col min="6" max="6" width="6.375" style="58" hidden="1" customWidth="1"/>
    <col min="7" max="7" width="7.75390625" style="69" bestFit="1" customWidth="1"/>
    <col min="8" max="8" width="11.125" style="69" customWidth="1"/>
    <col min="9" max="9" width="9.125" style="69" customWidth="1"/>
    <col min="10" max="16384" width="9.125" style="69" customWidth="1"/>
  </cols>
  <sheetData>
    <row r="1" spans="3:9" ht="12.75">
      <c r="C1" s="181" t="s">
        <v>15</v>
      </c>
      <c r="D1" s="181"/>
      <c r="E1" s="181"/>
      <c r="F1" s="181"/>
      <c r="G1" s="181"/>
      <c r="H1" s="181"/>
      <c r="I1" s="181"/>
    </row>
    <row r="2" spans="2:9" ht="12.75">
      <c r="B2" s="54"/>
      <c r="C2" s="182" t="s">
        <v>62</v>
      </c>
      <c r="D2" s="182"/>
      <c r="E2" s="182"/>
      <c r="F2" s="182"/>
      <c r="G2" s="182"/>
      <c r="H2" s="182"/>
      <c r="I2" s="182"/>
    </row>
    <row r="3" spans="2:9" ht="12.75">
      <c r="B3" s="54"/>
      <c r="C3" s="148"/>
      <c r="D3" s="148"/>
      <c r="E3" s="182" t="s">
        <v>63</v>
      </c>
      <c r="F3" s="182"/>
      <c r="G3" s="182"/>
      <c r="H3" s="182"/>
      <c r="I3" s="182"/>
    </row>
    <row r="4" spans="2:9" ht="12.75">
      <c r="B4" s="54"/>
      <c r="C4" s="182" t="s">
        <v>64</v>
      </c>
      <c r="D4" s="182"/>
      <c r="E4" s="182"/>
      <c r="F4" s="182"/>
      <c r="G4" s="182"/>
      <c r="H4" s="182"/>
      <c r="I4" s="182"/>
    </row>
    <row r="5" spans="2:9" ht="12.75">
      <c r="B5" s="182" t="s">
        <v>65</v>
      </c>
      <c r="C5" s="182"/>
      <c r="D5" s="182"/>
      <c r="E5" s="182"/>
      <c r="F5" s="182"/>
      <c r="G5" s="182"/>
      <c r="H5" s="182"/>
      <c r="I5" s="182"/>
    </row>
    <row r="6" spans="2:9" ht="12.75">
      <c r="B6" s="148"/>
      <c r="C6" s="148"/>
      <c r="D6" s="148"/>
      <c r="E6" s="148"/>
      <c r="F6" s="182" t="s">
        <v>66</v>
      </c>
      <c r="G6" s="182"/>
      <c r="H6" s="182"/>
      <c r="I6" s="182"/>
    </row>
    <row r="7" spans="2:9" ht="12.75">
      <c r="B7" s="54"/>
      <c r="C7" s="55"/>
      <c r="D7" s="182" t="s">
        <v>83</v>
      </c>
      <c r="E7" s="182"/>
      <c r="F7" s="182"/>
      <c r="G7" s="182"/>
      <c r="H7" s="182"/>
      <c r="I7" s="182"/>
    </row>
    <row r="8" spans="2:9" ht="12.75">
      <c r="B8" s="54"/>
      <c r="C8" s="182" t="s">
        <v>47</v>
      </c>
      <c r="D8" s="182"/>
      <c r="E8" s="182"/>
      <c r="F8" s="182"/>
      <c r="G8" s="182"/>
      <c r="H8" s="182"/>
      <c r="I8" s="182"/>
    </row>
    <row r="9" spans="2:9" ht="12.75">
      <c r="B9" s="54"/>
      <c r="C9" s="148"/>
      <c r="D9" s="182" t="s">
        <v>84</v>
      </c>
      <c r="E9" s="182"/>
      <c r="F9" s="182"/>
      <c r="G9" s="182"/>
      <c r="H9" s="182"/>
      <c r="I9" s="182"/>
    </row>
    <row r="10" spans="2:9" ht="12.75">
      <c r="B10" s="54"/>
      <c r="C10" s="148"/>
      <c r="D10" s="182" t="s">
        <v>103</v>
      </c>
      <c r="E10" s="182"/>
      <c r="F10" s="182"/>
      <c r="G10" s="182"/>
      <c r="H10" s="182"/>
      <c r="I10" s="182"/>
    </row>
    <row r="11" spans="3:7" ht="12.75">
      <c r="C11" s="183"/>
      <c r="D11" s="183"/>
      <c r="E11" s="183"/>
      <c r="F11" s="183"/>
      <c r="G11" s="183"/>
    </row>
    <row r="12" spans="1:9" ht="15.75">
      <c r="A12" s="184" t="s">
        <v>35</v>
      </c>
      <c r="B12" s="184"/>
      <c r="C12" s="184"/>
      <c r="D12" s="184"/>
      <c r="E12" s="184"/>
      <c r="F12" s="184"/>
      <c r="G12" s="184"/>
      <c r="H12" s="184"/>
      <c r="I12" s="184"/>
    </row>
    <row r="13" spans="1:9" ht="12.75">
      <c r="A13" s="185" t="s">
        <v>26</v>
      </c>
      <c r="B13" s="185"/>
      <c r="C13" s="185"/>
      <c r="D13" s="185"/>
      <c r="E13" s="185"/>
      <c r="F13" s="185"/>
      <c r="G13" s="185"/>
      <c r="H13" s="185"/>
      <c r="I13" s="185"/>
    </row>
    <row r="14" spans="1:9" ht="12.75">
      <c r="A14" s="185" t="s">
        <v>60</v>
      </c>
      <c r="B14" s="185"/>
      <c r="C14" s="185"/>
      <c r="D14" s="185"/>
      <c r="E14" s="185"/>
      <c r="F14" s="185"/>
      <c r="G14" s="185"/>
      <c r="H14" s="185"/>
      <c r="I14" s="185"/>
    </row>
    <row r="15" spans="1:9" ht="12.75">
      <c r="A15" s="185" t="s">
        <v>27</v>
      </c>
      <c r="B15" s="185"/>
      <c r="C15" s="185"/>
      <c r="D15" s="185"/>
      <c r="E15" s="185"/>
      <c r="F15" s="185"/>
      <c r="G15" s="185"/>
      <c r="H15" s="185"/>
      <c r="I15" s="185"/>
    </row>
    <row r="16" spans="1:7" ht="13.5" thickBot="1">
      <c r="A16" s="56"/>
      <c r="B16" s="57"/>
      <c r="G16" s="59"/>
    </row>
    <row r="17" spans="1:9" ht="44.25" customHeight="1" thickBot="1" thickTop="1">
      <c r="A17" s="186" t="s">
        <v>0</v>
      </c>
      <c r="B17" s="187" t="s">
        <v>22</v>
      </c>
      <c r="C17" s="187" t="s">
        <v>1</v>
      </c>
      <c r="D17" s="187" t="s">
        <v>2</v>
      </c>
      <c r="E17" s="187" t="s">
        <v>3</v>
      </c>
      <c r="F17" s="187" t="s">
        <v>16</v>
      </c>
      <c r="G17" s="188" t="s">
        <v>61</v>
      </c>
      <c r="H17" s="188"/>
      <c r="I17" s="188"/>
    </row>
    <row r="18" spans="1:9" ht="14.25" thickBot="1" thickTop="1">
      <c r="A18" s="186"/>
      <c r="B18" s="187"/>
      <c r="C18" s="187"/>
      <c r="D18" s="187"/>
      <c r="E18" s="187"/>
      <c r="F18" s="187"/>
      <c r="G18" s="149" t="s">
        <v>36</v>
      </c>
      <c r="H18" s="81" t="s">
        <v>37</v>
      </c>
      <c r="I18" s="82" t="s">
        <v>38</v>
      </c>
    </row>
    <row r="19" spans="1:9" ht="14.25" thickBot="1" thickTop="1">
      <c r="A19" s="60">
        <v>1</v>
      </c>
      <c r="B19" s="189" t="s">
        <v>4</v>
      </c>
      <c r="C19" s="190"/>
      <c r="D19" s="190"/>
      <c r="E19" s="190"/>
      <c r="F19" s="190"/>
      <c r="G19" s="191"/>
      <c r="H19" s="83"/>
      <c r="I19" s="84"/>
    </row>
    <row r="20" spans="1:9" ht="13.5" thickBot="1">
      <c r="A20" s="14" t="s">
        <v>5</v>
      </c>
      <c r="B20" s="192" t="s">
        <v>6</v>
      </c>
      <c r="C20" s="193"/>
      <c r="D20" s="193"/>
      <c r="E20" s="193"/>
      <c r="F20" s="193"/>
      <c r="G20" s="61"/>
      <c r="H20" s="85"/>
      <c r="I20" s="86"/>
    </row>
    <row r="21" spans="1:9" ht="12.75">
      <c r="A21" s="30"/>
      <c r="B21" s="194" t="s">
        <v>17</v>
      </c>
      <c r="C21" s="195"/>
      <c r="D21" s="195"/>
      <c r="E21" s="195"/>
      <c r="F21" s="195"/>
      <c r="G21" s="31"/>
      <c r="H21" s="19"/>
      <c r="I21" s="19"/>
    </row>
    <row r="22" spans="1:9" ht="32.25" customHeight="1">
      <c r="A22" s="151" t="s">
        <v>7</v>
      </c>
      <c r="B22" s="51" t="s">
        <v>76</v>
      </c>
      <c r="C22" s="8" t="s">
        <v>8</v>
      </c>
      <c r="D22" s="8" t="s">
        <v>72</v>
      </c>
      <c r="E22" s="8" t="s">
        <v>40</v>
      </c>
      <c r="F22" s="8" t="s">
        <v>51</v>
      </c>
      <c r="G22" s="20">
        <v>500</v>
      </c>
      <c r="H22" s="121">
        <v>0</v>
      </c>
      <c r="I22" s="10">
        <f>G22+H22</f>
        <v>500</v>
      </c>
    </row>
    <row r="23" spans="1:9" ht="27" customHeight="1">
      <c r="A23" s="151" t="s">
        <v>39</v>
      </c>
      <c r="B23" s="51" t="s">
        <v>71</v>
      </c>
      <c r="C23" s="8" t="s">
        <v>8</v>
      </c>
      <c r="D23" s="8" t="s">
        <v>73</v>
      </c>
      <c r="E23" s="8" t="s">
        <v>40</v>
      </c>
      <c r="F23" s="8" t="s">
        <v>51</v>
      </c>
      <c r="G23" s="9">
        <v>180</v>
      </c>
      <c r="H23" s="121">
        <v>0</v>
      </c>
      <c r="I23" s="10">
        <f>G23+H23</f>
        <v>180</v>
      </c>
    </row>
    <row r="24" spans="1:9" ht="27.75" customHeight="1">
      <c r="A24" s="151" t="s">
        <v>50</v>
      </c>
      <c r="B24" s="51" t="s">
        <v>74</v>
      </c>
      <c r="C24" s="8" t="s">
        <v>8</v>
      </c>
      <c r="D24" s="8" t="s">
        <v>75</v>
      </c>
      <c r="E24" s="8" t="s">
        <v>40</v>
      </c>
      <c r="F24" s="8" t="s">
        <v>51</v>
      </c>
      <c r="G24" s="87">
        <v>100</v>
      </c>
      <c r="H24" s="121">
        <v>0</v>
      </c>
      <c r="I24" s="21">
        <f>G24</f>
        <v>100</v>
      </c>
    </row>
    <row r="25" spans="1:9" ht="29.25" customHeight="1">
      <c r="A25" s="74" t="s">
        <v>52</v>
      </c>
      <c r="B25" s="75" t="s">
        <v>77</v>
      </c>
      <c r="C25" s="8" t="s">
        <v>8</v>
      </c>
      <c r="D25" s="8" t="s">
        <v>78</v>
      </c>
      <c r="E25" s="8" t="s">
        <v>40</v>
      </c>
      <c r="F25" s="8" t="s">
        <v>51</v>
      </c>
      <c r="G25" s="80">
        <v>300</v>
      </c>
      <c r="H25" s="121">
        <v>0</v>
      </c>
      <c r="I25" s="21">
        <f>G25</f>
        <v>300</v>
      </c>
    </row>
    <row r="26" spans="1:9" ht="15.75">
      <c r="A26" s="32"/>
      <c r="B26" s="33" t="s">
        <v>9</v>
      </c>
      <c r="C26" s="34"/>
      <c r="D26" s="34"/>
      <c r="E26" s="34"/>
      <c r="F26" s="35"/>
      <c r="G26" s="36">
        <f>G22+G23+G24+G25</f>
        <v>1080</v>
      </c>
      <c r="H26" s="37">
        <f>SUM(H22:H25)</f>
        <v>0</v>
      </c>
      <c r="I26" s="38">
        <f>G26+H26</f>
        <v>1080</v>
      </c>
    </row>
    <row r="27" spans="1:9" ht="21" customHeight="1">
      <c r="A27" s="29"/>
      <c r="B27" s="43" t="s">
        <v>34</v>
      </c>
      <c r="C27" s="41"/>
      <c r="D27" s="41"/>
      <c r="E27" s="41"/>
      <c r="F27" s="41"/>
      <c r="G27" s="42">
        <f>G26</f>
        <v>1080</v>
      </c>
      <c r="H27" s="39">
        <f>H26</f>
        <v>0</v>
      </c>
      <c r="I27" s="40">
        <f>G27+H27</f>
        <v>1080</v>
      </c>
    </row>
    <row r="28" spans="1:9" ht="16.5" thickBot="1">
      <c r="A28" s="11" t="s">
        <v>41</v>
      </c>
      <c r="B28" s="196" t="s">
        <v>30</v>
      </c>
      <c r="C28" s="197"/>
      <c r="D28" s="197"/>
      <c r="E28" s="197"/>
      <c r="F28" s="198"/>
      <c r="G28" s="12"/>
      <c r="H28" s="28"/>
      <c r="I28" s="13"/>
    </row>
    <row r="29" spans="1:9" ht="27">
      <c r="A29" s="50" t="s">
        <v>42</v>
      </c>
      <c r="B29" s="93" t="s">
        <v>59</v>
      </c>
      <c r="C29" s="94" t="s">
        <v>31</v>
      </c>
      <c r="D29" s="95"/>
      <c r="E29" s="94"/>
      <c r="F29" s="96"/>
      <c r="G29" s="98">
        <f>G32+G33+G30+G31</f>
        <v>632.6</v>
      </c>
      <c r="H29" s="114">
        <f>H30</f>
        <v>1195.9</v>
      </c>
      <c r="I29" s="114">
        <f>G29+H29</f>
        <v>1828.5</v>
      </c>
    </row>
    <row r="30" spans="1:9" ht="13.5">
      <c r="A30" s="115"/>
      <c r="B30" s="199" t="s">
        <v>87</v>
      </c>
      <c r="C30" s="126" t="s">
        <v>31</v>
      </c>
      <c r="D30" s="127" t="s">
        <v>85</v>
      </c>
      <c r="E30" s="126" t="s">
        <v>40</v>
      </c>
      <c r="F30" s="128" t="s">
        <v>51</v>
      </c>
      <c r="G30" s="129">
        <v>0</v>
      </c>
      <c r="H30" s="130">
        <v>1195.9</v>
      </c>
      <c r="I30" s="131">
        <f>H30</f>
        <v>1195.9</v>
      </c>
    </row>
    <row r="31" spans="1:9" ht="13.5">
      <c r="A31" s="116"/>
      <c r="B31" s="200"/>
      <c r="C31" s="132" t="s">
        <v>31</v>
      </c>
      <c r="D31" s="133" t="s">
        <v>86</v>
      </c>
      <c r="E31" s="132" t="s">
        <v>40</v>
      </c>
      <c r="F31" s="134" t="s">
        <v>51</v>
      </c>
      <c r="G31" s="135">
        <v>62.6</v>
      </c>
      <c r="H31" s="136">
        <v>0</v>
      </c>
      <c r="I31" s="137">
        <f>G31+H31</f>
        <v>62.6</v>
      </c>
    </row>
    <row r="32" spans="1:9" ht="17.25" customHeight="1">
      <c r="A32" s="117"/>
      <c r="B32" s="201"/>
      <c r="C32" s="138" t="s">
        <v>31</v>
      </c>
      <c r="D32" s="139" t="s">
        <v>80</v>
      </c>
      <c r="E32" s="138" t="s">
        <v>40</v>
      </c>
      <c r="F32" s="140" t="s">
        <v>51</v>
      </c>
      <c r="G32" s="141">
        <v>570</v>
      </c>
      <c r="H32" s="142">
        <v>0</v>
      </c>
      <c r="I32" s="143">
        <f>G32</f>
        <v>570</v>
      </c>
    </row>
    <row r="33" spans="1:9" ht="20.25" customHeight="1" thickBot="1">
      <c r="A33" s="118"/>
      <c r="B33" s="99" t="s">
        <v>79</v>
      </c>
      <c r="C33" s="100" t="s">
        <v>31</v>
      </c>
      <c r="D33" s="101" t="s">
        <v>80</v>
      </c>
      <c r="E33" s="102" t="s">
        <v>40</v>
      </c>
      <c r="F33" s="103" t="s">
        <v>18</v>
      </c>
      <c r="G33" s="104">
        <f>500+495.6-62.6-152.9-114-520-146.1</f>
        <v>0</v>
      </c>
      <c r="H33" s="105">
        <v>0</v>
      </c>
      <c r="I33" s="120">
        <f>G33</f>
        <v>0</v>
      </c>
    </row>
    <row r="34" spans="1:9" ht="14.25" thickBot="1">
      <c r="A34" s="14"/>
      <c r="B34" s="202" t="s">
        <v>32</v>
      </c>
      <c r="C34" s="202"/>
      <c r="D34" s="202"/>
      <c r="E34" s="202"/>
      <c r="F34" s="202"/>
      <c r="G34" s="44">
        <f>G29</f>
        <v>632.6</v>
      </c>
      <c r="H34" s="15">
        <f>H29</f>
        <v>1195.9</v>
      </c>
      <c r="I34" s="45">
        <f>G34+H34</f>
        <v>1828.5</v>
      </c>
    </row>
    <row r="35" spans="1:9" ht="24" customHeight="1" thickBot="1">
      <c r="A35" s="11"/>
      <c r="B35" s="203" t="s">
        <v>10</v>
      </c>
      <c r="C35" s="204"/>
      <c r="D35" s="204"/>
      <c r="E35" s="204"/>
      <c r="F35" s="205"/>
      <c r="G35" s="46">
        <f>G27+G34</f>
        <v>1712.6</v>
      </c>
      <c r="H35" s="28">
        <f>H27+H34</f>
        <v>1195.9</v>
      </c>
      <c r="I35" s="28">
        <f>G35+H35</f>
        <v>2908.5</v>
      </c>
    </row>
    <row r="36" spans="1:9" ht="19.5" customHeight="1" thickBot="1">
      <c r="A36" s="11" t="s">
        <v>24</v>
      </c>
      <c r="B36" s="206" t="s">
        <v>29</v>
      </c>
      <c r="C36" s="207"/>
      <c r="D36" s="207"/>
      <c r="E36" s="207"/>
      <c r="F36" s="207"/>
      <c r="G36" s="191"/>
      <c r="H36" s="47"/>
      <c r="I36" s="16"/>
    </row>
    <row r="37" spans="1:9" ht="13.5" thickBot="1">
      <c r="A37" s="14" t="s">
        <v>23</v>
      </c>
      <c r="B37" s="207" t="s">
        <v>21</v>
      </c>
      <c r="C37" s="207"/>
      <c r="D37" s="207"/>
      <c r="E37" s="207"/>
      <c r="F37" s="207"/>
      <c r="G37" s="17"/>
      <c r="H37" s="47"/>
      <c r="I37" s="16"/>
    </row>
    <row r="38" spans="1:9" ht="13.5">
      <c r="A38" s="50" t="s">
        <v>28</v>
      </c>
      <c r="B38" s="208" t="s">
        <v>19</v>
      </c>
      <c r="C38" s="209"/>
      <c r="D38" s="209"/>
      <c r="E38" s="209"/>
      <c r="F38" s="210"/>
      <c r="G38" s="18"/>
      <c r="H38" s="48"/>
      <c r="I38" s="19"/>
    </row>
    <row r="39" spans="1:9" ht="25.5">
      <c r="A39" s="1" t="s">
        <v>25</v>
      </c>
      <c r="B39" s="2" t="s">
        <v>69</v>
      </c>
      <c r="C39" s="3" t="s">
        <v>11</v>
      </c>
      <c r="D39" s="4" t="s">
        <v>70</v>
      </c>
      <c r="E39" s="5" t="s">
        <v>33</v>
      </c>
      <c r="F39" s="5" t="s">
        <v>12</v>
      </c>
      <c r="G39" s="7">
        <f>400-103</f>
        <v>297</v>
      </c>
      <c r="H39" s="122">
        <v>0</v>
      </c>
      <c r="I39" s="6">
        <f>G39+H39</f>
        <v>297</v>
      </c>
    </row>
    <row r="40" spans="1:9" ht="20.25" customHeight="1" thickBot="1">
      <c r="A40" s="22"/>
      <c r="B40" s="22" t="s">
        <v>20</v>
      </c>
      <c r="C40" s="23"/>
      <c r="D40" s="23"/>
      <c r="E40" s="23"/>
      <c r="F40" s="24"/>
      <c r="G40" s="25">
        <f>SUM(G39:G39)</f>
        <v>297</v>
      </c>
      <c r="H40" s="25">
        <f>SUM(H39:H39)</f>
        <v>0</v>
      </c>
      <c r="I40" s="25">
        <f>SUM(I39:I39)</f>
        <v>297</v>
      </c>
    </row>
    <row r="41" spans="1:9" ht="20.25" customHeight="1" thickBot="1">
      <c r="A41" s="71" t="s">
        <v>43</v>
      </c>
      <c r="B41" s="49" t="s">
        <v>6</v>
      </c>
      <c r="C41" s="23"/>
      <c r="D41" s="23"/>
      <c r="E41" s="23"/>
      <c r="F41" s="24"/>
      <c r="G41" s="25"/>
      <c r="H41" s="25"/>
      <c r="I41" s="25"/>
    </row>
    <row r="42" spans="1:9" ht="24.75" customHeight="1">
      <c r="A42" s="106" t="s">
        <v>45</v>
      </c>
      <c r="B42" s="107" t="s">
        <v>49</v>
      </c>
      <c r="C42" s="108" t="s">
        <v>8</v>
      </c>
      <c r="D42" s="108" t="s">
        <v>67</v>
      </c>
      <c r="E42" s="109" t="s">
        <v>48</v>
      </c>
      <c r="F42" s="109" t="s">
        <v>12</v>
      </c>
      <c r="G42" s="123">
        <f>536.6-536.6</f>
        <v>0</v>
      </c>
      <c r="H42" s="123">
        <v>0</v>
      </c>
      <c r="I42" s="62">
        <f>G42+H42</f>
        <v>0</v>
      </c>
    </row>
    <row r="43" spans="1:9" ht="29.25" customHeight="1">
      <c r="A43" s="111" t="s">
        <v>81</v>
      </c>
      <c r="B43" s="150" t="s">
        <v>82</v>
      </c>
      <c r="C43" s="112" t="s">
        <v>8</v>
      </c>
      <c r="D43" s="112" t="s">
        <v>67</v>
      </c>
      <c r="E43" s="113" t="s">
        <v>48</v>
      </c>
      <c r="F43" s="113" t="s">
        <v>51</v>
      </c>
      <c r="G43" s="124">
        <v>100</v>
      </c>
      <c r="H43" s="124">
        <v>0</v>
      </c>
      <c r="I43" s="119">
        <f>G43</f>
        <v>100</v>
      </c>
    </row>
    <row r="44" spans="1:9" ht="29.25" customHeight="1">
      <c r="A44" s="211" t="s">
        <v>88</v>
      </c>
      <c r="B44" s="213" t="s">
        <v>90</v>
      </c>
      <c r="C44" s="152" t="s">
        <v>8</v>
      </c>
      <c r="D44" s="153" t="s">
        <v>89</v>
      </c>
      <c r="E44" s="154" t="s">
        <v>33</v>
      </c>
      <c r="F44" s="155" t="s">
        <v>12</v>
      </c>
      <c r="G44" s="156">
        <v>0</v>
      </c>
      <c r="H44" s="156">
        <f>4680-4680</f>
        <v>0</v>
      </c>
      <c r="I44" s="157">
        <f>H44+G44</f>
        <v>0</v>
      </c>
    </row>
    <row r="45" spans="1:9" ht="29.25" customHeight="1">
      <c r="A45" s="212"/>
      <c r="B45" s="214"/>
      <c r="C45" s="158" t="s">
        <v>8</v>
      </c>
      <c r="D45" s="159" t="s">
        <v>99</v>
      </c>
      <c r="E45" s="132" t="s">
        <v>101</v>
      </c>
      <c r="F45" s="160" t="s">
        <v>102</v>
      </c>
      <c r="G45" s="161">
        <v>0</v>
      </c>
      <c r="H45" s="161">
        <f>4680</f>
        <v>4680</v>
      </c>
      <c r="I45" s="162">
        <f>H45</f>
        <v>4680</v>
      </c>
    </row>
    <row r="46" spans="1:9" ht="29.25" customHeight="1" thickBot="1">
      <c r="A46" s="212"/>
      <c r="B46" s="214"/>
      <c r="C46" s="163" t="s">
        <v>8</v>
      </c>
      <c r="D46" s="164" t="s">
        <v>100</v>
      </c>
      <c r="E46" s="165" t="s">
        <v>101</v>
      </c>
      <c r="F46" s="166" t="s">
        <v>102</v>
      </c>
      <c r="G46" s="167">
        <v>520</v>
      </c>
      <c r="H46" s="167">
        <v>0</v>
      </c>
      <c r="I46" s="110">
        <f>H46+G46</f>
        <v>520</v>
      </c>
    </row>
    <row r="47" spans="1:9" ht="20.25" customHeight="1" thickBot="1">
      <c r="A47" s="144"/>
      <c r="B47" s="145" t="s">
        <v>46</v>
      </c>
      <c r="C47" s="146"/>
      <c r="D47" s="146"/>
      <c r="E47" s="146"/>
      <c r="F47" s="146"/>
      <c r="G47" s="147">
        <f>SUM(G42:G44)+G45+G46</f>
        <v>620</v>
      </c>
      <c r="H47" s="147">
        <f>SUM(H42:H44)+H45+H46</f>
        <v>4680</v>
      </c>
      <c r="I47" s="147">
        <f>G47+H47</f>
        <v>5300</v>
      </c>
    </row>
    <row r="48" spans="1:9" ht="20.25" customHeight="1" thickBot="1">
      <c r="A48" s="71" t="s">
        <v>95</v>
      </c>
      <c r="B48" s="221" t="s">
        <v>91</v>
      </c>
      <c r="C48" s="222"/>
      <c r="D48" s="222"/>
      <c r="E48" s="222"/>
      <c r="F48" s="223"/>
      <c r="G48" s="168"/>
      <c r="H48" s="47"/>
      <c r="I48" s="16"/>
    </row>
    <row r="49" spans="1:9" ht="18.75" customHeight="1">
      <c r="A49" s="224" t="s">
        <v>96</v>
      </c>
      <c r="B49" s="226" t="s">
        <v>97</v>
      </c>
      <c r="C49" s="169" t="s">
        <v>92</v>
      </c>
      <c r="D49" s="170" t="s">
        <v>93</v>
      </c>
      <c r="E49" s="171" t="s">
        <v>33</v>
      </c>
      <c r="F49" s="171" t="s">
        <v>12</v>
      </c>
      <c r="G49" s="172">
        <v>0</v>
      </c>
      <c r="H49" s="173">
        <v>1141.6</v>
      </c>
      <c r="I49" s="174">
        <f>G49+H49</f>
        <v>1141.6</v>
      </c>
    </row>
    <row r="50" spans="1:9" ht="19.5" customHeight="1">
      <c r="A50" s="225"/>
      <c r="B50" s="227"/>
      <c r="C50" s="175" t="s">
        <v>92</v>
      </c>
      <c r="D50" s="176" t="s">
        <v>98</v>
      </c>
      <c r="E50" s="177" t="s">
        <v>33</v>
      </c>
      <c r="F50" s="177" t="s">
        <v>12</v>
      </c>
      <c r="G50" s="141">
        <v>114</v>
      </c>
      <c r="H50" s="178">
        <v>0</v>
      </c>
      <c r="I50" s="179">
        <f>H50+G50</f>
        <v>114</v>
      </c>
    </row>
    <row r="51" spans="1:9" ht="20.25" customHeight="1" thickBot="1">
      <c r="A51" s="79"/>
      <c r="B51" s="22" t="s">
        <v>94</v>
      </c>
      <c r="C51" s="23"/>
      <c r="D51" s="23"/>
      <c r="E51" s="23"/>
      <c r="F51" s="24"/>
      <c r="G51" s="25">
        <f>SUM(G49:G49)+G50</f>
        <v>114</v>
      </c>
      <c r="H51" s="25">
        <f>SUM(H49:H49)</f>
        <v>1141.6</v>
      </c>
      <c r="I51" s="25">
        <f>SUM(I49:I49)</f>
        <v>1141.6</v>
      </c>
    </row>
    <row r="52" spans="1:9" ht="20.25" customHeight="1" thickBot="1">
      <c r="A52" s="26"/>
      <c r="B52" s="228" t="s">
        <v>44</v>
      </c>
      <c r="C52" s="229"/>
      <c r="D52" s="229"/>
      <c r="E52" s="229"/>
      <c r="F52" s="230"/>
      <c r="G52" s="27">
        <f>G40+G47+G51</f>
        <v>1031</v>
      </c>
      <c r="H52" s="13">
        <f>H40+H47+H51</f>
        <v>5821.6</v>
      </c>
      <c r="I52" s="28">
        <f>G52+H52</f>
        <v>6852.6</v>
      </c>
    </row>
    <row r="53" spans="1:9" ht="20.25" customHeight="1" thickBot="1">
      <c r="A53" s="70" t="s">
        <v>53</v>
      </c>
      <c r="B53" s="231" t="s">
        <v>54</v>
      </c>
      <c r="C53" s="231"/>
      <c r="D53" s="231"/>
      <c r="E53" s="231"/>
      <c r="F53" s="231"/>
      <c r="G53" s="72"/>
      <c r="H53" s="13"/>
      <c r="I53" s="28"/>
    </row>
    <row r="54" spans="1:9" ht="20.25" customHeight="1" thickBot="1">
      <c r="A54" s="76" t="s">
        <v>55</v>
      </c>
      <c r="B54" s="77" t="s">
        <v>56</v>
      </c>
      <c r="C54" s="78" t="s">
        <v>57</v>
      </c>
      <c r="D54" s="78" t="s">
        <v>68</v>
      </c>
      <c r="E54" s="78" t="s">
        <v>48</v>
      </c>
      <c r="F54" s="78" t="s">
        <v>12</v>
      </c>
      <c r="G54" s="180">
        <v>200</v>
      </c>
      <c r="H54" s="125">
        <v>0</v>
      </c>
      <c r="I54" s="97">
        <f>G54</f>
        <v>200</v>
      </c>
    </row>
    <row r="55" spans="1:9" ht="20.25" customHeight="1" thickBot="1">
      <c r="A55" s="73"/>
      <c r="B55" s="232" t="s">
        <v>58</v>
      </c>
      <c r="C55" s="232"/>
      <c r="D55" s="232"/>
      <c r="E55" s="232"/>
      <c r="F55" s="233"/>
      <c r="G55" s="72">
        <f>G54</f>
        <v>200</v>
      </c>
      <c r="H55" s="13">
        <v>0</v>
      </c>
      <c r="I55" s="28">
        <f>G55</f>
        <v>200</v>
      </c>
    </row>
    <row r="56" spans="1:9" s="89" customFormat="1" ht="16.5" thickBot="1">
      <c r="A56" s="63"/>
      <c r="B56" s="215" t="s">
        <v>13</v>
      </c>
      <c r="C56" s="216"/>
      <c r="D56" s="216"/>
      <c r="E56" s="216"/>
      <c r="F56" s="217"/>
      <c r="G56" s="64">
        <f>G52+G55</f>
        <v>1231</v>
      </c>
      <c r="H56" s="88">
        <f>H52</f>
        <v>5821.6</v>
      </c>
      <c r="I56" s="88">
        <f>G56+H56</f>
        <v>7052.6</v>
      </c>
    </row>
    <row r="57" spans="1:9" s="92" customFormat="1" ht="17.25" thickBot="1" thickTop="1">
      <c r="A57" s="65"/>
      <c r="B57" s="218" t="s">
        <v>14</v>
      </c>
      <c r="C57" s="219"/>
      <c r="D57" s="219"/>
      <c r="E57" s="219"/>
      <c r="F57" s="220"/>
      <c r="G57" s="66">
        <f>G35+G56</f>
        <v>2943.6</v>
      </c>
      <c r="H57" s="90">
        <f>H35+H56</f>
        <v>7017.5</v>
      </c>
      <c r="I57" s="91">
        <f>G57+H57</f>
        <v>9961.1</v>
      </c>
    </row>
    <row r="58" spans="1:6" ht="16.5" thickTop="1">
      <c r="A58" s="67"/>
      <c r="B58" s="67"/>
      <c r="C58" s="68"/>
      <c r="D58" s="68"/>
      <c r="E58" s="68"/>
      <c r="F58" s="68"/>
    </row>
  </sheetData>
  <sheetProtection/>
  <mergeCells count="42">
    <mergeCell ref="B56:F56"/>
    <mergeCell ref="B57:F57"/>
    <mergeCell ref="B48:F48"/>
    <mergeCell ref="A49:A50"/>
    <mergeCell ref="B49:B50"/>
    <mergeCell ref="B52:F52"/>
    <mergeCell ref="B53:F53"/>
    <mergeCell ref="B55:F55"/>
    <mergeCell ref="B35:F35"/>
    <mergeCell ref="B36:G36"/>
    <mergeCell ref="B37:F37"/>
    <mergeCell ref="B38:F38"/>
    <mergeCell ref="A44:A46"/>
    <mergeCell ref="B44:B46"/>
    <mergeCell ref="B19:G19"/>
    <mergeCell ref="B20:F20"/>
    <mergeCell ref="B21:F21"/>
    <mergeCell ref="B28:F28"/>
    <mergeCell ref="B30:B32"/>
    <mergeCell ref="B34:F34"/>
    <mergeCell ref="A13:I13"/>
    <mergeCell ref="A14:I14"/>
    <mergeCell ref="A15:I15"/>
    <mergeCell ref="A17:A18"/>
    <mergeCell ref="B17:B18"/>
    <mergeCell ref="C17:C18"/>
    <mergeCell ref="D17:D18"/>
    <mergeCell ref="E17:E18"/>
    <mergeCell ref="F17:F18"/>
    <mergeCell ref="G17:I17"/>
    <mergeCell ref="D7:I7"/>
    <mergeCell ref="C8:I8"/>
    <mergeCell ref="D9:I9"/>
    <mergeCell ref="D10:I10"/>
    <mergeCell ref="C11:G11"/>
    <mergeCell ref="A12:I12"/>
    <mergeCell ref="C1:I1"/>
    <mergeCell ref="C2:I2"/>
    <mergeCell ref="E3:I3"/>
    <mergeCell ref="C4:I4"/>
    <mergeCell ref="B5:I5"/>
    <mergeCell ref="F6:I6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Наталья</cp:lastModifiedBy>
  <cp:lastPrinted>2016-07-18T14:18:20Z</cp:lastPrinted>
  <dcterms:created xsi:type="dcterms:W3CDTF">2008-08-26T10:05:28Z</dcterms:created>
  <dcterms:modified xsi:type="dcterms:W3CDTF">2016-08-03T19:14:37Z</dcterms:modified>
  <cp:category/>
  <cp:version/>
  <cp:contentType/>
  <cp:contentStatus/>
</cp:coreProperties>
</file>