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14028" windowHeight="7680" activeTab="0"/>
  </bookViews>
  <sheets>
    <sheet name="VII" sheetId="1" r:id="rId1"/>
  </sheets>
  <definedNames>
    <definedName name="_xlnm.Print_Titles" localSheetId="0">'VII'!$15:$16</definedName>
    <definedName name="_xlnm.Print_Area" localSheetId="0">'VII'!$A$1:$J$65</definedName>
  </definedNames>
  <calcPr fullCalcOnLoad="1" refMode="R1C1"/>
</workbook>
</file>

<file path=xl/sharedStrings.xml><?xml version="1.0" encoding="utf-8"?>
<sst xmlns="http://schemas.openxmlformats.org/spreadsheetml/2006/main" count="197" uniqueCount="112">
  <si>
    <t>МО Кировский  район Ленинградской области</t>
  </si>
  <si>
    <t>№ п.п.</t>
  </si>
  <si>
    <t>ПР</t>
  </si>
  <si>
    <t>ЦСР</t>
  </si>
  <si>
    <t>ВР</t>
  </si>
  <si>
    <t>КАПИТАЛЬНОЕ СТРОИТЕЛЬСТВО</t>
  </si>
  <si>
    <t>1.1</t>
  </si>
  <si>
    <t>КОММУНАЛЬНОЕ ХОЗЯЙСТВО</t>
  </si>
  <si>
    <t>1.1-1</t>
  </si>
  <si>
    <t>0502</t>
  </si>
  <si>
    <t>Итого по газоснабжению</t>
  </si>
  <si>
    <t xml:space="preserve">ВСЕГО  ПО КАПИТАЛЬНОМУ СТРОИТЕЛЬСТВУ </t>
  </si>
  <si>
    <t>0501</t>
  </si>
  <si>
    <t>225</t>
  </si>
  <si>
    <t>ВСЕГО ПО КАПИТАЛЬНОМУ РЕМОНТУ</t>
  </si>
  <si>
    <t xml:space="preserve">ВСЕГО ПО АДРЕСНОЙ ПРОГРАММЕ  </t>
  </si>
  <si>
    <t>УТВЕРЖДЕНА</t>
  </si>
  <si>
    <t>КОСГУ</t>
  </si>
  <si>
    <t>ГАЗОСНАБЖЕНИЕ</t>
  </si>
  <si>
    <t>310</t>
  </si>
  <si>
    <t xml:space="preserve"> ЖИЛИЩНОЕ ХОЗЯЙСТВО, в т.ч.</t>
  </si>
  <si>
    <t>Итого по жилищному хозяйству</t>
  </si>
  <si>
    <t>МО Шумское сельское поселение</t>
  </si>
  <si>
    <t>ЖИЛИЩНО-КОММУНАЛЬНОЕ ХОЗЯЙСТВО</t>
  </si>
  <si>
    <t>Наименование и местонахождение объектов</t>
  </si>
  <si>
    <t>2.1</t>
  </si>
  <si>
    <t>2.</t>
  </si>
  <si>
    <t>2.1.1-1</t>
  </si>
  <si>
    <t xml:space="preserve">капитального строительства и капитального ремонта  </t>
  </si>
  <si>
    <t xml:space="preserve">финансируемых из средств местного бюджета </t>
  </si>
  <si>
    <t>2.1.1</t>
  </si>
  <si>
    <t>2.1.1-2</t>
  </si>
  <si>
    <t>КАПИТАЛЬНЫЙ РЕМОНТ</t>
  </si>
  <si>
    <t>КУЛЬТУРА</t>
  </si>
  <si>
    <t>0801</t>
  </si>
  <si>
    <t>ИТОГО ПО УЧРЕЖДЕНИЯМ КУЛЬТУРЫ</t>
  </si>
  <si>
    <t>243</t>
  </si>
  <si>
    <t>ИТОГО ПО КОММУНАЛЬНОМУ ХОЗЯЙСТВУ</t>
  </si>
  <si>
    <t xml:space="preserve"> АДРЕСНАЯ ПРОГРАММА</t>
  </si>
  <si>
    <t>мест.</t>
  </si>
  <si>
    <t>обл.</t>
  </si>
  <si>
    <t>Итого</t>
  </si>
  <si>
    <t>98 9 1501</t>
  </si>
  <si>
    <t>1.1-2</t>
  </si>
  <si>
    <t>414</t>
  </si>
  <si>
    <t>38 0 8036</t>
  </si>
  <si>
    <t>38 0 8037</t>
  </si>
  <si>
    <t xml:space="preserve">Реконструкция МКУК "Сельский культурно-досуговый центр "Шум" </t>
  </si>
  <si>
    <t>1.2</t>
  </si>
  <si>
    <t>1.2.1</t>
  </si>
  <si>
    <t>40 0 8044</t>
  </si>
  <si>
    <t>2.1.1-3</t>
  </si>
  <si>
    <t>2.1.1-4</t>
  </si>
  <si>
    <t>2.1.2</t>
  </si>
  <si>
    <t>ИТОГО ПО ЖИЛИЩНО-КОММУНАЛЬНОМУ ХОЗЯЙСТВУ</t>
  </si>
  <si>
    <t>2.1.2-1</t>
  </si>
  <si>
    <t>Итого по коммунальному хозяйству</t>
  </si>
  <si>
    <t>решением Совета депутатов</t>
  </si>
  <si>
    <t>План на 2015 г. (тысяч рублей)</t>
  </si>
  <si>
    <t xml:space="preserve"> объектов МО Шумское сельское поселение на 2015 год, </t>
  </si>
  <si>
    <t>(Приложение 11)</t>
  </si>
  <si>
    <t>Капитальный ремонт  кровли жилого дома № 5 по ул. ПМК-17 с. Шум</t>
  </si>
  <si>
    <t>Капитальный ремонт  кровли жилого дома № 6 по ул. ПМК-17  с. Шум</t>
  </si>
  <si>
    <t>244</t>
  </si>
  <si>
    <t>Ремонт лежаков отопления в муниципальных жилых домах №17,18,19,20</t>
  </si>
  <si>
    <t>98 9 1506</t>
  </si>
  <si>
    <t>Ремонт участка водоснабжения и водоотведения</t>
  </si>
  <si>
    <t>Распределительный газопровод по деревне Речка</t>
  </si>
  <si>
    <t>от "16" декабря 2014г. №32</t>
  </si>
  <si>
    <t>(в редакции решения совета депутатов</t>
  </si>
  <si>
    <t>1.1-3</t>
  </si>
  <si>
    <t>226</t>
  </si>
  <si>
    <t>1.1-4</t>
  </si>
  <si>
    <t>38 0 8039</t>
  </si>
  <si>
    <t>2.3</t>
  </si>
  <si>
    <t>ПРОЧИЕ ОБЪЕКТЫ</t>
  </si>
  <si>
    <t>2.3-1</t>
  </si>
  <si>
    <t>Ремонт кабинетов здания администрации</t>
  </si>
  <si>
    <t>0113</t>
  </si>
  <si>
    <t>98 9 1009</t>
  </si>
  <si>
    <t>ИТОГО ПО ПРОЧИМ ОБЪЕКТАМ</t>
  </si>
  <si>
    <t>98 9 1522</t>
  </si>
  <si>
    <t>2.1.2-2</t>
  </si>
  <si>
    <t>2.1.2-3</t>
  </si>
  <si>
    <t>Капитальный ремонт участков тепловых сетей в с.Шум в районе ПМК</t>
  </si>
  <si>
    <t>2.1.2-4</t>
  </si>
  <si>
    <t>2.1.2-5</t>
  </si>
  <si>
    <t>Осуществление технадзора по объекту: "Капитальный ремонт участков тепловых сетей в с.Шум в районе ПМК"</t>
  </si>
  <si>
    <t>38 0 8038</t>
  </si>
  <si>
    <t>Ведение технического надзора по объектам : "Распределительный  газопровод по деревне Сибола", "Распределительный  газопровод по  деревне Концы"</t>
  </si>
  <si>
    <t>Капитальный ремонт  кровли жилого дома № 10 по ул. Советская  с. Шум</t>
  </si>
  <si>
    <t>в том числе:</t>
  </si>
  <si>
    <t>Топографическая сьемка по объекту газоснабжения участка дер.Речка</t>
  </si>
  <si>
    <t>Распределительный  газопровод по деревне Горка</t>
  </si>
  <si>
    <t>Топографическая сьемка по объекту газоснабжения участка дер.Горка</t>
  </si>
  <si>
    <t>2.1.2-6</t>
  </si>
  <si>
    <t>84 0 1582</t>
  </si>
  <si>
    <t>Ремонт канализационной системы по адресу: ул.Советская от дома №1,2,3,4,5,6,7,8,11,12, здания бани, КНС село Шум</t>
  </si>
  <si>
    <t>Осуществление технадзора по объекту: "Капитальный ремонт участков тепловых сетей:ТК-вводы в жилые дома №1,2,3,4,9,15,16,17, больница села Шум Кировского района Ленинградской области"</t>
  </si>
  <si>
    <t>Капитальный ремонт участков тепловых сетей:ТК-вводы в жилые дома №1,2,3,4,9,15,16,17, больница села Шум Кировского района Ленинградской области"</t>
  </si>
  <si>
    <t>2.1.2-7</t>
  </si>
  <si>
    <t>Ремонт тепловых сетей по ул. Советская с. Шум Кировского района Ленинградской области</t>
  </si>
  <si>
    <t>2.1.2-8</t>
  </si>
  <si>
    <t>Проверка на соответствие требованиям действующего законодательства и нормативным документам сметной документации по объекту "Ремонт тепловых сетей по ул. Советская с. Шум Кировского района Ленинградской области"</t>
  </si>
  <si>
    <t>Строительно-монтажные работы</t>
  </si>
  <si>
    <t>Строительно-монтажные работы по  распределительным газопроводам п.Концы  и ст.Войбокало</t>
  </si>
  <si>
    <t>Выполнение работ по разработке проектной и рабочей документации на реконструкцию МКУК "Сельский культурно-досуговый центр "Шум""</t>
  </si>
  <si>
    <t>Реконструкция МКУК "Сельский культурно-досуговый центр "Шум" в том числе:</t>
  </si>
  <si>
    <t>84 0 7026</t>
  </si>
  <si>
    <t>98 9 7018</t>
  </si>
  <si>
    <t>98 9 7016</t>
  </si>
  <si>
    <t>от "31" июля 2015г № 26)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</si>
</sst>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49" fontId="7" fillId="33" borderId="10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wrapText="1"/>
    </xf>
    <xf numFmtId="49" fontId="11" fillId="33" borderId="11" xfId="0" applyNumberFormat="1" applyFont="1" applyFill="1" applyBorder="1" applyAlignment="1">
      <alignment horizontal="center" wrapText="1"/>
    </xf>
    <xf numFmtId="49" fontId="10" fillId="33" borderId="11" xfId="0" applyNumberFormat="1" applyFont="1" applyFill="1" applyBorder="1" applyAlignment="1">
      <alignment horizontal="center" wrapText="1"/>
    </xf>
    <xf numFmtId="166" fontId="3" fillId="33" borderId="11" xfId="0" applyNumberFormat="1" applyFont="1" applyFill="1" applyBorder="1" applyAlignment="1">
      <alignment/>
    </xf>
    <xf numFmtId="166" fontId="10" fillId="33" borderId="12" xfId="0" applyNumberFormat="1" applyFont="1" applyFill="1" applyBorder="1" applyAlignment="1">
      <alignment horizontal="right" wrapText="1"/>
    </xf>
    <xf numFmtId="49" fontId="3" fillId="33" borderId="11" xfId="0" applyNumberFormat="1" applyFont="1" applyFill="1" applyBorder="1" applyAlignment="1">
      <alignment horizontal="center" wrapText="1"/>
    </xf>
    <xf numFmtId="166" fontId="7" fillId="33" borderId="13" xfId="0" applyNumberFormat="1" applyFont="1" applyFill="1" applyBorder="1" applyAlignment="1">
      <alignment horizontal="right" wrapText="1"/>
    </xf>
    <xf numFmtId="166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49" fontId="6" fillId="33" borderId="14" xfId="0" applyNumberFormat="1" applyFont="1" applyFill="1" applyBorder="1" applyAlignment="1">
      <alignment horizontal="center"/>
    </xf>
    <xf numFmtId="166" fontId="15" fillId="33" borderId="15" xfId="0" applyNumberFormat="1" applyFont="1" applyFill="1" applyBorder="1" applyAlignment="1">
      <alignment horizontal="right" vertical="center" wrapText="1"/>
    </xf>
    <xf numFmtId="166" fontId="15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 horizontal="center"/>
    </xf>
    <xf numFmtId="166" fontId="6" fillId="33" borderId="18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166" fontId="6" fillId="33" borderId="19" xfId="0" applyNumberFormat="1" applyFont="1" applyFill="1" applyBorder="1" applyAlignment="1">
      <alignment horizontal="center" vertical="center" wrapText="1"/>
    </xf>
    <xf numFmtId="166" fontId="9" fillId="33" borderId="20" xfId="0" applyNumberFormat="1" applyFont="1" applyFill="1" applyBorder="1" applyAlignment="1">
      <alignment horizontal="right" wrapText="1"/>
    </xf>
    <xf numFmtId="0" fontId="3" fillId="33" borderId="21" xfId="0" applyFont="1" applyFill="1" applyBorder="1" applyAlignment="1">
      <alignment/>
    </xf>
    <xf numFmtId="166" fontId="10" fillId="33" borderId="11" xfId="0" applyNumberFormat="1" applyFont="1" applyFill="1" applyBorder="1" applyAlignment="1">
      <alignment horizontal="right" wrapText="1"/>
    </xf>
    <xf numFmtId="166" fontId="7" fillId="33" borderId="12" xfId="0" applyNumberFormat="1" applyFont="1" applyFill="1" applyBorder="1" applyAlignment="1">
      <alignment horizontal="right" wrapText="1"/>
    </xf>
    <xf numFmtId="166" fontId="3" fillId="33" borderId="22" xfId="0" applyNumberFormat="1" applyFont="1" applyFill="1" applyBorder="1" applyAlignment="1">
      <alignment/>
    </xf>
    <xf numFmtId="49" fontId="12" fillId="33" borderId="14" xfId="0" applyNumberFormat="1" applyFont="1" applyFill="1" applyBorder="1" applyAlignment="1">
      <alignment horizontal="left" wrapText="1"/>
    </xf>
    <xf numFmtId="49" fontId="12" fillId="33" borderId="23" xfId="0" applyNumberFormat="1" applyFont="1" applyFill="1" applyBorder="1" applyAlignment="1">
      <alignment horizontal="left" wrapText="1"/>
    </xf>
    <xf numFmtId="49" fontId="12" fillId="33" borderId="15" xfId="0" applyNumberFormat="1" applyFont="1" applyFill="1" applyBorder="1" applyAlignment="1">
      <alignment horizontal="left" wrapText="1"/>
    </xf>
    <xf numFmtId="166" fontId="9" fillId="33" borderId="15" xfId="0" applyNumberFormat="1" applyFont="1" applyFill="1" applyBorder="1" applyAlignment="1">
      <alignment wrapText="1"/>
    </xf>
    <xf numFmtId="49" fontId="3" fillId="33" borderId="16" xfId="0" applyNumberFormat="1" applyFont="1" applyFill="1" applyBorder="1" applyAlignment="1">
      <alignment horizontal="center"/>
    </xf>
    <xf numFmtId="166" fontId="9" fillId="33" borderId="16" xfId="0" applyNumberFormat="1" applyFont="1" applyFill="1" applyBorder="1" applyAlignment="1">
      <alignment wrapText="1"/>
    </xf>
    <xf numFmtId="166" fontId="6" fillId="33" borderId="16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/>
    </xf>
    <xf numFmtId="49" fontId="12" fillId="33" borderId="25" xfId="0" applyNumberFormat="1" applyFont="1" applyFill="1" applyBorder="1" applyAlignment="1">
      <alignment horizontal="left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166" fontId="15" fillId="33" borderId="13" xfId="0" applyNumberFormat="1" applyFont="1" applyFill="1" applyBorder="1" applyAlignment="1">
      <alignment horizontal="right" vertical="center" wrapText="1"/>
    </xf>
    <xf numFmtId="166" fontId="6" fillId="33" borderId="22" xfId="0" applyNumberFormat="1" applyFont="1" applyFill="1" applyBorder="1" applyAlignment="1">
      <alignment/>
    </xf>
    <xf numFmtId="166" fontId="15" fillId="33" borderId="22" xfId="0" applyNumberFormat="1" applyFont="1" applyFill="1" applyBorder="1" applyAlignment="1">
      <alignment/>
    </xf>
    <xf numFmtId="166" fontId="6" fillId="33" borderId="11" xfId="0" applyNumberFormat="1" applyFont="1" applyFill="1" applyBorder="1" applyAlignment="1">
      <alignment/>
    </xf>
    <xf numFmtId="166" fontId="15" fillId="33" borderId="11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 vertical="center" wrapText="1"/>
    </xf>
    <xf numFmtId="166" fontId="15" fillId="33" borderId="11" xfId="0" applyNumberFormat="1" applyFont="1" applyFill="1" applyBorder="1" applyAlignment="1">
      <alignment horizontal="right" wrapText="1"/>
    </xf>
    <xf numFmtId="49" fontId="16" fillId="33" borderId="11" xfId="0" applyNumberFormat="1" applyFont="1" applyFill="1" applyBorder="1" applyAlignment="1">
      <alignment horizontal="left" wrapText="1"/>
    </xf>
    <xf numFmtId="166" fontId="15" fillId="33" borderId="19" xfId="0" applyNumberFormat="1" applyFont="1" applyFill="1" applyBorder="1" applyAlignment="1">
      <alignment horizontal="right" vertical="center" wrapText="1"/>
    </xf>
    <xf numFmtId="166" fontId="15" fillId="33" borderId="18" xfId="0" applyNumberFormat="1" applyFont="1" applyFill="1" applyBorder="1" applyAlignment="1">
      <alignment/>
    </xf>
    <xf numFmtId="166" fontId="6" fillId="33" borderId="15" xfId="0" applyNumberFormat="1" applyFont="1" applyFill="1" applyBorder="1" applyAlignment="1">
      <alignment horizontal="right" wrapText="1"/>
    </xf>
    <xf numFmtId="166" fontId="3" fillId="33" borderId="18" xfId="0" applyNumberFormat="1" applyFont="1" applyFill="1" applyBorder="1" applyAlignment="1">
      <alignment/>
    </xf>
    <xf numFmtId="166" fontId="3" fillId="33" borderId="21" xfId="0" applyNumberFormat="1" applyFont="1" applyFill="1" applyBorder="1" applyAlignment="1">
      <alignment/>
    </xf>
    <xf numFmtId="49" fontId="9" fillId="33" borderId="14" xfId="0" applyNumberFormat="1" applyFont="1" applyFill="1" applyBorder="1" applyAlignment="1">
      <alignment horizontal="left" wrapText="1"/>
    </xf>
    <xf numFmtId="49" fontId="15" fillId="33" borderId="27" xfId="0" applyNumberFormat="1" applyFont="1" applyFill="1" applyBorder="1" applyAlignment="1">
      <alignment horizontal="center"/>
    </xf>
    <xf numFmtId="166" fontId="9" fillId="33" borderId="28" xfId="0" applyNumberFormat="1" applyFont="1" applyFill="1" applyBorder="1" applyAlignment="1">
      <alignment horizontal="right" wrapText="1"/>
    </xf>
    <xf numFmtId="49" fontId="7" fillId="33" borderId="22" xfId="0" applyNumberFormat="1" applyFont="1" applyFill="1" applyBorder="1" applyAlignment="1">
      <alignment horizontal="center"/>
    </xf>
    <xf numFmtId="49" fontId="10" fillId="33" borderId="22" xfId="0" applyNumberFormat="1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left" vertical="top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6" fillId="33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Alignment="1">
      <alignment horizontal="left" vertical="top" wrapText="1"/>
    </xf>
    <xf numFmtId="49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 vertical="top" wrapText="1"/>
    </xf>
    <xf numFmtId="49" fontId="6" fillId="33" borderId="29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 vertical="center" wrapText="1"/>
    </xf>
    <xf numFmtId="49" fontId="5" fillId="33" borderId="30" xfId="0" applyNumberFormat="1" applyFont="1" applyFill="1" applyBorder="1" applyAlignment="1">
      <alignment horizontal="center"/>
    </xf>
    <xf numFmtId="166" fontId="13" fillId="33" borderId="31" xfId="0" applyNumberFormat="1" applyFont="1" applyFill="1" applyBorder="1" applyAlignment="1">
      <alignment horizontal="right" wrapText="1"/>
    </xf>
    <xf numFmtId="49" fontId="5" fillId="33" borderId="32" xfId="0" applyNumberFormat="1" applyFont="1" applyFill="1" applyBorder="1" applyAlignment="1">
      <alignment horizontal="left" vertical="top"/>
    </xf>
    <xf numFmtId="166" fontId="5" fillId="33" borderId="33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17" fillId="33" borderId="34" xfId="0" applyNumberFormat="1" applyFont="1" applyFill="1" applyBorder="1" applyAlignment="1">
      <alignment horizontal="center"/>
    </xf>
    <xf numFmtId="49" fontId="15" fillId="33" borderId="18" xfId="0" applyNumberFormat="1" applyFont="1" applyFill="1" applyBorder="1" applyAlignment="1">
      <alignment horizontal="center"/>
    </xf>
    <xf numFmtId="166" fontId="9" fillId="33" borderId="19" xfId="0" applyNumberFormat="1" applyFont="1" applyFill="1" applyBorder="1" applyAlignment="1">
      <alignment wrapText="1"/>
    </xf>
    <xf numFmtId="49" fontId="3" fillId="33" borderId="17" xfId="0" applyNumberFormat="1" applyFont="1" applyFill="1" applyBorder="1" applyAlignment="1">
      <alignment horizontal="center"/>
    </xf>
    <xf numFmtId="49" fontId="7" fillId="33" borderId="24" xfId="0" applyNumberFormat="1" applyFont="1" applyFill="1" applyBorder="1" applyAlignment="1">
      <alignment horizontal="center"/>
    </xf>
    <xf numFmtId="49" fontId="10" fillId="33" borderId="22" xfId="0" applyNumberFormat="1" applyFont="1" applyFill="1" applyBorder="1" applyAlignment="1">
      <alignment horizontal="center" wrapText="1"/>
    </xf>
    <xf numFmtId="49" fontId="10" fillId="33" borderId="35" xfId="0" applyNumberFormat="1" applyFont="1" applyFill="1" applyBorder="1" applyAlignment="1">
      <alignment horizontal="left" wrapText="1"/>
    </xf>
    <xf numFmtId="49" fontId="11" fillId="33" borderId="35" xfId="0" applyNumberFormat="1" applyFont="1" applyFill="1" applyBorder="1" applyAlignment="1">
      <alignment horizontal="center" wrapText="1"/>
    </xf>
    <xf numFmtId="49" fontId="7" fillId="33" borderId="11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left" wrapText="1"/>
    </xf>
    <xf numFmtId="49" fontId="10" fillId="33" borderId="11" xfId="0" applyNumberFormat="1" applyFont="1" applyFill="1" applyBorder="1" applyAlignment="1">
      <alignment horizontal="left" wrapText="1"/>
    </xf>
    <xf numFmtId="166" fontId="11" fillId="33" borderId="11" xfId="0" applyNumberFormat="1" applyFont="1" applyFill="1" applyBorder="1" applyAlignment="1">
      <alignment horizontal="right" wrapText="1"/>
    </xf>
    <xf numFmtId="49" fontId="3" fillId="33" borderId="34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left" wrapText="1"/>
    </xf>
    <xf numFmtId="49" fontId="3" fillId="33" borderId="18" xfId="0" applyNumberFormat="1" applyFont="1" applyFill="1" applyBorder="1" applyAlignment="1">
      <alignment horizontal="center" wrapText="1"/>
    </xf>
    <xf numFmtId="0" fontId="3" fillId="33" borderId="22" xfId="0" applyFont="1" applyFill="1" applyBorder="1" applyAlignment="1">
      <alignment/>
    </xf>
    <xf numFmtId="49" fontId="7" fillId="33" borderId="36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left" wrapText="1"/>
    </xf>
    <xf numFmtId="49" fontId="11" fillId="33" borderId="16" xfId="0" applyNumberFormat="1" applyFont="1" applyFill="1" applyBorder="1" applyAlignment="1">
      <alignment horizontal="center" wrapText="1"/>
    </xf>
    <xf numFmtId="166" fontId="9" fillId="33" borderId="16" xfId="0" applyNumberFormat="1" applyFont="1" applyFill="1" applyBorder="1" applyAlignment="1">
      <alignment horizontal="right" wrapText="1"/>
    </xf>
    <xf numFmtId="49" fontId="19" fillId="33" borderId="11" xfId="0" applyNumberFormat="1" applyFont="1" applyFill="1" applyBorder="1" applyAlignment="1">
      <alignment horizontal="left" wrapText="1"/>
    </xf>
    <xf numFmtId="49" fontId="10" fillId="33" borderId="36" xfId="0" applyNumberFormat="1" applyFont="1" applyFill="1" applyBorder="1" applyAlignment="1">
      <alignment horizontal="left" wrapText="1"/>
    </xf>
    <xf numFmtId="49" fontId="3" fillId="33" borderId="21" xfId="0" applyNumberFormat="1" applyFont="1" applyFill="1" applyBorder="1" applyAlignment="1">
      <alignment horizontal="center" wrapText="1"/>
    </xf>
    <xf numFmtId="166" fontId="7" fillId="33" borderId="37" xfId="0" applyNumberFormat="1" applyFont="1" applyFill="1" applyBorder="1" applyAlignment="1">
      <alignment horizontal="right" wrapText="1"/>
    </xf>
    <xf numFmtId="49" fontId="3" fillId="33" borderId="0" xfId="0" applyNumberFormat="1" applyFont="1" applyFill="1" applyAlignment="1">
      <alignment horizontal="right"/>
    </xf>
    <xf numFmtId="4" fontId="8" fillId="33" borderId="38" xfId="0" applyNumberFormat="1" applyFont="1" applyFill="1" applyBorder="1" applyAlignment="1">
      <alignment horizontal="center" vertical="center" wrapText="1"/>
    </xf>
    <xf numFmtId="166" fontId="7" fillId="33" borderId="11" xfId="0" applyNumberFormat="1" applyFont="1" applyFill="1" applyBorder="1" applyAlignment="1">
      <alignment horizontal="right" wrapText="1"/>
    </xf>
    <xf numFmtId="0" fontId="8" fillId="33" borderId="38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49" fontId="10" fillId="33" borderId="42" xfId="0" applyNumberFormat="1" applyFont="1" applyFill="1" applyBorder="1" applyAlignment="1">
      <alignment horizontal="left" wrapText="1"/>
    </xf>
    <xf numFmtId="49" fontId="3" fillId="33" borderId="42" xfId="0" applyNumberFormat="1" applyFont="1" applyFill="1" applyBorder="1" applyAlignment="1">
      <alignment horizontal="center" wrapText="1"/>
    </xf>
    <xf numFmtId="166" fontId="7" fillId="33" borderId="43" xfId="0" applyNumberFormat="1" applyFont="1" applyFill="1" applyBorder="1" applyAlignment="1">
      <alignment horizontal="right" wrapText="1"/>
    </xf>
    <xf numFmtId="166" fontId="7" fillId="33" borderId="13" xfId="0" applyNumberFormat="1" applyFont="1" applyFill="1" applyBorder="1" applyAlignment="1">
      <alignment horizontal="right" wrapText="1"/>
    </xf>
    <xf numFmtId="49" fontId="10" fillId="33" borderId="10" xfId="0" applyNumberFormat="1" applyFont="1" applyFill="1" applyBorder="1" applyAlignment="1">
      <alignment horizontal="left" wrapText="1"/>
    </xf>
    <xf numFmtId="166" fontId="5" fillId="33" borderId="18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166" fontId="5" fillId="33" borderId="21" xfId="0" applyNumberFormat="1" applyFont="1" applyFill="1" applyBorder="1" applyAlignment="1">
      <alignment/>
    </xf>
    <xf numFmtId="167" fontId="5" fillId="33" borderId="21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 wrapText="1"/>
    </xf>
    <xf numFmtId="49" fontId="10" fillId="33" borderId="11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49" fontId="9" fillId="33" borderId="44" xfId="0" applyNumberFormat="1" applyFont="1" applyFill="1" applyBorder="1" applyAlignment="1">
      <alignment horizontal="left" wrapText="1"/>
    </xf>
    <xf numFmtId="49" fontId="15" fillId="33" borderId="44" xfId="0" applyNumberFormat="1" applyFont="1" applyFill="1" applyBorder="1" applyAlignment="1">
      <alignment horizontal="center" wrapText="1"/>
    </xf>
    <xf numFmtId="49" fontId="9" fillId="33" borderId="44" xfId="0" applyNumberFormat="1" applyFont="1" applyFill="1" applyBorder="1" applyAlignment="1">
      <alignment horizontal="center" wrapText="1"/>
    </xf>
    <xf numFmtId="49" fontId="15" fillId="33" borderId="45" xfId="0" applyNumberFormat="1" applyFont="1" applyFill="1" applyBorder="1" applyAlignment="1">
      <alignment horizontal="center" wrapText="1"/>
    </xf>
    <xf numFmtId="166" fontId="3" fillId="33" borderId="16" xfId="0" applyNumberFormat="1" applyFont="1" applyFill="1" applyBorder="1" applyAlignment="1">
      <alignment/>
    </xf>
    <xf numFmtId="166" fontId="11" fillId="33" borderId="19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49" fontId="18" fillId="33" borderId="41" xfId="0" applyNumberFormat="1" applyFont="1" applyFill="1" applyBorder="1" applyAlignment="1">
      <alignment horizontal="center" wrapText="1"/>
    </xf>
    <xf numFmtId="49" fontId="13" fillId="33" borderId="14" xfId="0" applyNumberFormat="1" applyFont="1" applyFill="1" applyBorder="1" applyAlignment="1">
      <alignment horizontal="left" wrapText="1"/>
    </xf>
    <xf numFmtId="49" fontId="13" fillId="33" borderId="23" xfId="0" applyNumberFormat="1" applyFont="1" applyFill="1" applyBorder="1" applyAlignment="1">
      <alignment horizontal="left" wrapText="1"/>
    </xf>
    <xf numFmtId="49" fontId="13" fillId="33" borderId="15" xfId="0" applyNumberFormat="1" applyFont="1" applyFill="1" applyBorder="1" applyAlignment="1">
      <alignment horizontal="left" wrapText="1"/>
    </xf>
    <xf numFmtId="49" fontId="6" fillId="33" borderId="46" xfId="0" applyNumberFormat="1" applyFont="1" applyFill="1" applyBorder="1" applyAlignment="1">
      <alignment horizontal="left" wrapText="1"/>
    </xf>
    <xf numFmtId="49" fontId="6" fillId="33" borderId="47" xfId="0" applyNumberFormat="1" applyFont="1" applyFill="1" applyBorder="1" applyAlignment="1">
      <alignment horizontal="left" wrapText="1"/>
    </xf>
    <xf numFmtId="49" fontId="13" fillId="33" borderId="30" xfId="0" applyNumberFormat="1" applyFont="1" applyFill="1" applyBorder="1" applyAlignment="1">
      <alignment horizontal="left" wrapText="1"/>
    </xf>
    <xf numFmtId="49" fontId="13" fillId="33" borderId="48" xfId="0" applyNumberFormat="1" applyFont="1" applyFill="1" applyBorder="1" applyAlignment="1">
      <alignment horizontal="left" wrapText="1"/>
    </xf>
    <xf numFmtId="49" fontId="13" fillId="33" borderId="31" xfId="0" applyNumberFormat="1" applyFont="1" applyFill="1" applyBorder="1" applyAlignment="1">
      <alignment horizontal="left" wrapText="1"/>
    </xf>
    <xf numFmtId="0" fontId="5" fillId="33" borderId="32" xfId="0" applyFont="1" applyFill="1" applyBorder="1" applyAlignment="1">
      <alignment horizontal="left" wrapText="1"/>
    </xf>
    <xf numFmtId="0" fontId="5" fillId="33" borderId="49" xfId="0" applyFont="1" applyFill="1" applyBorder="1" applyAlignment="1">
      <alignment horizontal="left" wrapText="1"/>
    </xf>
    <xf numFmtId="0" fontId="5" fillId="33" borderId="33" xfId="0" applyFont="1" applyFill="1" applyBorder="1" applyAlignment="1">
      <alignment horizontal="left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left" vertical="center" wrapText="1"/>
    </xf>
    <xf numFmtId="49" fontId="6" fillId="33" borderId="50" xfId="0" applyNumberFormat="1" applyFont="1" applyFill="1" applyBorder="1" applyAlignment="1">
      <alignment horizontal="left" vertical="center" wrapText="1"/>
    </xf>
    <xf numFmtId="49" fontId="6" fillId="33" borderId="45" xfId="0" applyNumberFormat="1" applyFont="1" applyFill="1" applyBorder="1" applyAlignment="1">
      <alignment horizontal="left" vertical="center" wrapText="1"/>
    </xf>
    <xf numFmtId="49" fontId="8" fillId="33" borderId="38" xfId="0" applyNumberFormat="1" applyFont="1" applyFill="1" applyBorder="1" applyAlignment="1">
      <alignment horizontal="center" vertical="center" wrapText="1"/>
    </xf>
    <xf numFmtId="49" fontId="16" fillId="33" borderId="14" xfId="0" applyNumberFormat="1" applyFont="1" applyFill="1" applyBorder="1" applyAlignment="1">
      <alignment horizontal="left" vertical="top" wrapText="1"/>
    </xf>
    <xf numFmtId="0" fontId="0" fillId="33" borderId="23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4" fontId="8" fillId="33" borderId="38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6" fillId="33" borderId="40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41" xfId="0" applyNumberFormat="1" applyFont="1" applyFill="1" applyBorder="1" applyAlignment="1">
      <alignment horizontal="center" vertical="center" wrapText="1"/>
    </xf>
    <xf numFmtId="49" fontId="6" fillId="33" borderId="51" xfId="0" applyNumberFormat="1" applyFont="1" applyFill="1" applyBorder="1" applyAlignment="1">
      <alignment horizontal="center" vertical="center" wrapText="1"/>
    </xf>
    <xf numFmtId="49" fontId="6" fillId="33" borderId="52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wrapText="1"/>
    </xf>
    <xf numFmtId="49" fontId="12" fillId="33" borderId="23" xfId="0" applyNumberFormat="1" applyFont="1" applyFill="1" applyBorder="1" applyAlignment="1">
      <alignment horizontal="center" wrapText="1"/>
    </xf>
    <xf numFmtId="49" fontId="12" fillId="33" borderId="15" xfId="0" applyNumberFormat="1" applyFont="1" applyFill="1" applyBorder="1" applyAlignment="1">
      <alignment horizontal="center" wrapText="1"/>
    </xf>
    <xf numFmtId="49" fontId="16" fillId="33" borderId="46" xfId="0" applyNumberFormat="1" applyFont="1" applyFill="1" applyBorder="1" applyAlignment="1">
      <alignment horizontal="left" wrapText="1"/>
    </xf>
    <xf numFmtId="0" fontId="6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right"/>
    </xf>
    <xf numFmtId="49" fontId="8" fillId="33" borderId="53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>
      <alignment horizontal="center" vertical="top"/>
    </xf>
    <xf numFmtId="49" fontId="7" fillId="33" borderId="22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10" fillId="33" borderId="22" xfId="0" applyNumberFormat="1" applyFont="1" applyFill="1" applyBorder="1" applyAlignment="1">
      <alignment horizontal="left" wrapText="1"/>
    </xf>
    <xf numFmtId="49" fontId="10" fillId="33" borderId="21" xfId="0" applyNumberFormat="1" applyFont="1" applyFill="1" applyBorder="1" applyAlignment="1">
      <alignment horizontal="left" wrapText="1"/>
    </xf>
    <xf numFmtId="166" fontId="11" fillId="33" borderId="35" xfId="0" applyNumberFormat="1" applyFont="1" applyFill="1" applyBorder="1" applyAlignment="1">
      <alignment horizontal="right" wrapText="1"/>
    </xf>
    <xf numFmtId="166" fontId="11" fillId="33" borderId="44" xfId="0" applyNumberFormat="1" applyFont="1" applyFill="1" applyBorder="1" applyAlignment="1">
      <alignment horizontal="right" wrapText="1"/>
    </xf>
    <xf numFmtId="49" fontId="7" fillId="33" borderId="28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left" wrapText="1"/>
    </xf>
    <xf numFmtId="49" fontId="7" fillId="33" borderId="16" xfId="0" applyNumberFormat="1" applyFont="1" applyFill="1" applyBorder="1" applyAlignment="1">
      <alignment horizontal="center" wrapText="1"/>
    </xf>
    <xf numFmtId="49" fontId="10" fillId="33" borderId="28" xfId="0" applyNumberFormat="1" applyFont="1" applyFill="1" applyBorder="1" applyAlignment="1">
      <alignment horizontal="center" wrapText="1"/>
    </xf>
    <xf numFmtId="49" fontId="7" fillId="33" borderId="28" xfId="0" applyNumberFormat="1" applyFont="1" applyFill="1" applyBorder="1" applyAlignment="1">
      <alignment horizontal="center" wrapText="1"/>
    </xf>
    <xf numFmtId="49" fontId="7" fillId="33" borderId="54" xfId="0" applyNumberFormat="1" applyFont="1" applyFill="1" applyBorder="1" applyAlignment="1">
      <alignment horizontal="center" wrapText="1"/>
    </xf>
    <xf numFmtId="166" fontId="7" fillId="33" borderId="54" xfId="0" applyNumberFormat="1" applyFont="1" applyFill="1" applyBorder="1" applyAlignment="1">
      <alignment horizontal="right" wrapText="1"/>
    </xf>
    <xf numFmtId="166" fontId="7" fillId="33" borderId="28" xfId="0" applyNumberFormat="1" applyFont="1" applyFill="1" applyBorder="1" applyAlignment="1">
      <alignment/>
    </xf>
    <xf numFmtId="166" fontId="15" fillId="33" borderId="45" xfId="0" applyNumberFormat="1" applyFont="1" applyFill="1" applyBorder="1" applyAlignment="1">
      <alignment horizontal="right" wrapText="1"/>
    </xf>
    <xf numFmtId="166" fontId="7" fillId="33" borderId="44" xfId="0" applyNumberFormat="1" applyFont="1" applyFill="1" applyBorder="1" applyAlignment="1">
      <alignment/>
    </xf>
    <xf numFmtId="166" fontId="7" fillId="33" borderId="12" xfId="0" applyNumberFormat="1" applyFont="1" applyFill="1" applyBorder="1" applyAlignment="1">
      <alignment horizontal="right" wrapText="1"/>
    </xf>
    <xf numFmtId="166" fontId="7" fillId="33" borderId="1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view="pageBreakPreview" zoomScaleSheetLayoutView="100" zoomScalePageLayoutView="0" workbookViewId="0" topLeftCell="A67">
      <selection activeCell="G15" sqref="G15:I15"/>
    </sheetView>
  </sheetViews>
  <sheetFormatPr defaultColWidth="9.125" defaultRowHeight="12.75"/>
  <cols>
    <col min="1" max="1" width="9.875" style="56" customWidth="1"/>
    <col min="2" max="2" width="53.625" style="57" customWidth="1"/>
    <col min="3" max="3" width="8.125" style="62" customWidth="1"/>
    <col min="4" max="4" width="11.375" style="62" customWidth="1"/>
    <col min="5" max="5" width="8.00390625" style="62" customWidth="1"/>
    <col min="6" max="6" width="7.375" style="62" customWidth="1"/>
    <col min="7" max="7" width="11.625" style="72" customWidth="1"/>
    <col min="8" max="8" width="11.125" style="72" customWidth="1"/>
    <col min="9" max="9" width="9.125" style="72" customWidth="1"/>
    <col min="10" max="16384" width="9.125" style="72" customWidth="1"/>
  </cols>
  <sheetData>
    <row r="1" spans="3:9" ht="12.75">
      <c r="C1" s="163" t="s">
        <v>16</v>
      </c>
      <c r="D1" s="163"/>
      <c r="E1" s="163"/>
      <c r="F1" s="163"/>
      <c r="G1" s="163"/>
      <c r="H1" s="163"/>
      <c r="I1" s="163"/>
    </row>
    <row r="2" spans="2:9" ht="12.75">
      <c r="B2" s="58"/>
      <c r="C2" s="165" t="s">
        <v>57</v>
      </c>
      <c r="D2" s="165"/>
      <c r="E2" s="165"/>
      <c r="F2" s="165"/>
      <c r="G2" s="165"/>
      <c r="H2" s="165"/>
      <c r="I2" s="165"/>
    </row>
    <row r="3" spans="2:9" ht="12.75">
      <c r="B3" s="58"/>
      <c r="C3" s="165" t="s">
        <v>22</v>
      </c>
      <c r="D3" s="165"/>
      <c r="E3" s="165"/>
      <c r="F3" s="165"/>
      <c r="G3" s="165"/>
      <c r="H3" s="165"/>
      <c r="I3" s="165"/>
    </row>
    <row r="4" spans="2:9" ht="12.75">
      <c r="B4" s="165" t="s">
        <v>0</v>
      </c>
      <c r="C4" s="165"/>
      <c r="D4" s="165"/>
      <c r="E4" s="165"/>
      <c r="F4" s="165"/>
      <c r="G4" s="165"/>
      <c r="H4" s="165"/>
      <c r="I4" s="165"/>
    </row>
    <row r="5" spans="2:9" ht="12.75">
      <c r="B5" s="58"/>
      <c r="C5" s="59"/>
      <c r="D5" s="165" t="s">
        <v>68</v>
      </c>
      <c r="E5" s="165"/>
      <c r="F5" s="165"/>
      <c r="G5" s="165"/>
      <c r="H5" s="165"/>
      <c r="I5" s="165"/>
    </row>
    <row r="6" spans="2:9" ht="12.75">
      <c r="B6" s="58"/>
      <c r="C6" s="165" t="s">
        <v>60</v>
      </c>
      <c r="D6" s="165"/>
      <c r="E6" s="165"/>
      <c r="F6" s="165"/>
      <c r="G6" s="165"/>
      <c r="H6" s="165"/>
      <c r="I6" s="165"/>
    </row>
    <row r="7" spans="3:9" ht="12.75">
      <c r="C7" s="163" t="s">
        <v>69</v>
      </c>
      <c r="D7" s="163"/>
      <c r="E7" s="163"/>
      <c r="F7" s="163"/>
      <c r="G7" s="163"/>
      <c r="H7" s="163"/>
      <c r="I7" s="163"/>
    </row>
    <row r="8" spans="3:9" ht="12.75">
      <c r="C8" s="98"/>
      <c r="D8" s="163" t="s">
        <v>111</v>
      </c>
      <c r="E8" s="163"/>
      <c r="F8" s="163"/>
      <c r="G8" s="163"/>
      <c r="H8" s="163"/>
      <c r="I8" s="163"/>
    </row>
    <row r="9" spans="3:7" ht="12.75">
      <c r="C9" s="166"/>
      <c r="D9" s="166"/>
      <c r="E9" s="166"/>
      <c r="F9" s="166"/>
      <c r="G9" s="166"/>
    </row>
    <row r="10" spans="1:9" ht="15">
      <c r="A10" s="167" t="s">
        <v>38</v>
      </c>
      <c r="B10" s="167"/>
      <c r="C10" s="167"/>
      <c r="D10" s="167"/>
      <c r="E10" s="167"/>
      <c r="F10" s="167"/>
      <c r="G10" s="167"/>
      <c r="H10" s="167"/>
      <c r="I10" s="167"/>
    </row>
    <row r="11" spans="1:9" ht="12.75">
      <c r="A11" s="162" t="s">
        <v>28</v>
      </c>
      <c r="B11" s="162"/>
      <c r="C11" s="162"/>
      <c r="D11" s="162"/>
      <c r="E11" s="162"/>
      <c r="F11" s="162"/>
      <c r="G11" s="162"/>
      <c r="H11" s="162"/>
      <c r="I11" s="162"/>
    </row>
    <row r="12" spans="1:9" ht="12.75">
      <c r="A12" s="162" t="s">
        <v>59</v>
      </c>
      <c r="B12" s="162"/>
      <c r="C12" s="162"/>
      <c r="D12" s="162"/>
      <c r="E12" s="162"/>
      <c r="F12" s="162"/>
      <c r="G12" s="162"/>
      <c r="H12" s="162"/>
      <c r="I12" s="162"/>
    </row>
    <row r="13" spans="1:9" ht="12.75">
      <c r="A13" s="162" t="s">
        <v>29</v>
      </c>
      <c r="B13" s="162"/>
      <c r="C13" s="162"/>
      <c r="D13" s="162"/>
      <c r="E13" s="162"/>
      <c r="F13" s="162"/>
      <c r="G13" s="162"/>
      <c r="H13" s="162"/>
      <c r="I13" s="162"/>
    </row>
    <row r="14" spans="1:7" ht="13.5" thickBot="1">
      <c r="A14" s="60"/>
      <c r="B14" s="61"/>
      <c r="G14" s="63"/>
    </row>
    <row r="15" spans="1:9" ht="44.25" customHeight="1" thickBot="1" thickTop="1">
      <c r="A15" s="164" t="s">
        <v>1</v>
      </c>
      <c r="B15" s="147" t="s">
        <v>24</v>
      </c>
      <c r="C15" s="147" t="s">
        <v>2</v>
      </c>
      <c r="D15" s="147" t="s">
        <v>3</v>
      </c>
      <c r="E15" s="147" t="s">
        <v>4</v>
      </c>
      <c r="F15" s="147" t="s">
        <v>17</v>
      </c>
      <c r="G15" s="151" t="s">
        <v>58</v>
      </c>
      <c r="H15" s="151"/>
      <c r="I15" s="151"/>
    </row>
    <row r="16" spans="1:9" ht="14.25" thickBot="1" thickTop="1">
      <c r="A16" s="164"/>
      <c r="B16" s="147"/>
      <c r="C16" s="147"/>
      <c r="D16" s="147"/>
      <c r="E16" s="147"/>
      <c r="F16" s="147"/>
      <c r="G16" s="99" t="s">
        <v>39</v>
      </c>
      <c r="H16" s="101" t="s">
        <v>40</v>
      </c>
      <c r="I16" s="102" t="s">
        <v>41</v>
      </c>
    </row>
    <row r="17" spans="1:9" ht="14.25" thickBot="1" thickTop="1">
      <c r="A17" s="64">
        <v>1</v>
      </c>
      <c r="B17" s="152" t="s">
        <v>5</v>
      </c>
      <c r="C17" s="153"/>
      <c r="D17" s="153"/>
      <c r="E17" s="153"/>
      <c r="F17" s="153"/>
      <c r="G17" s="143"/>
      <c r="H17" s="103"/>
      <c r="I17" s="104"/>
    </row>
    <row r="18" spans="1:9" ht="13.5" thickBot="1">
      <c r="A18" s="15" t="s">
        <v>6</v>
      </c>
      <c r="B18" s="154" t="s">
        <v>7</v>
      </c>
      <c r="C18" s="155"/>
      <c r="D18" s="155"/>
      <c r="E18" s="155"/>
      <c r="F18" s="155"/>
      <c r="G18" s="65"/>
      <c r="H18" s="105"/>
      <c r="I18" s="106"/>
    </row>
    <row r="19" spans="1:9" ht="12.75">
      <c r="A19" s="32"/>
      <c r="B19" s="156" t="s">
        <v>18</v>
      </c>
      <c r="C19" s="157"/>
      <c r="D19" s="157"/>
      <c r="E19" s="157"/>
      <c r="F19" s="157"/>
      <c r="G19" s="33"/>
      <c r="H19" s="20"/>
      <c r="I19" s="20"/>
    </row>
    <row r="20" spans="1:9" ht="32.25" customHeight="1">
      <c r="A20" s="54" t="s">
        <v>8</v>
      </c>
      <c r="B20" s="55" t="s">
        <v>67</v>
      </c>
      <c r="C20" s="8" t="s">
        <v>9</v>
      </c>
      <c r="D20" s="8" t="s">
        <v>45</v>
      </c>
      <c r="E20" s="8"/>
      <c r="F20" s="8"/>
      <c r="G20" s="22">
        <f>G22+G23</f>
        <v>350</v>
      </c>
      <c r="H20" s="11">
        <v>0</v>
      </c>
      <c r="I20" s="10">
        <f>G20+H20</f>
        <v>350</v>
      </c>
    </row>
    <row r="21" spans="1:9" ht="15" customHeight="1">
      <c r="A21" s="89"/>
      <c r="B21" s="94" t="s">
        <v>91</v>
      </c>
      <c r="C21" s="8"/>
      <c r="D21" s="8"/>
      <c r="E21" s="8"/>
      <c r="F21" s="8"/>
      <c r="G21" s="22"/>
      <c r="H21" s="88"/>
      <c r="I21" s="10"/>
    </row>
    <row r="22" spans="1:9" ht="23.25" customHeight="1">
      <c r="A22" s="89"/>
      <c r="B22" s="95" t="s">
        <v>104</v>
      </c>
      <c r="C22" s="96" t="s">
        <v>9</v>
      </c>
      <c r="D22" s="96" t="s">
        <v>45</v>
      </c>
      <c r="E22" s="96" t="s">
        <v>44</v>
      </c>
      <c r="F22" s="96" t="s">
        <v>19</v>
      </c>
      <c r="G22" s="97">
        <v>118.1</v>
      </c>
      <c r="H22" s="88">
        <v>0</v>
      </c>
      <c r="I22" s="10">
        <f>G22</f>
        <v>118.1</v>
      </c>
    </row>
    <row r="23" spans="1:9" ht="31.5" customHeight="1">
      <c r="A23" s="90"/>
      <c r="B23" s="107" t="s">
        <v>92</v>
      </c>
      <c r="C23" s="108" t="s">
        <v>9</v>
      </c>
      <c r="D23" s="108" t="s">
        <v>45</v>
      </c>
      <c r="E23" s="108" t="s">
        <v>44</v>
      </c>
      <c r="F23" s="108" t="s">
        <v>71</v>
      </c>
      <c r="G23" s="109">
        <f>181.9+50</f>
        <v>231.9</v>
      </c>
      <c r="H23" s="88">
        <v>0</v>
      </c>
      <c r="I23" s="10">
        <f>G23</f>
        <v>231.9</v>
      </c>
    </row>
    <row r="24" spans="1:9" ht="27" customHeight="1">
      <c r="A24" s="54" t="s">
        <v>43</v>
      </c>
      <c r="B24" s="55" t="s">
        <v>93</v>
      </c>
      <c r="C24" s="8" t="s">
        <v>9</v>
      </c>
      <c r="D24" s="8" t="s">
        <v>46</v>
      </c>
      <c r="E24" s="8"/>
      <c r="F24" s="8"/>
      <c r="G24" s="9">
        <f>G26+G27</f>
        <v>350</v>
      </c>
      <c r="H24" s="23">
        <v>0</v>
      </c>
      <c r="I24" s="10">
        <f>G24+H24</f>
        <v>350</v>
      </c>
    </row>
    <row r="25" spans="1:9" ht="11.25" customHeight="1">
      <c r="A25" s="89"/>
      <c r="B25" s="94" t="s">
        <v>91</v>
      </c>
      <c r="C25" s="8"/>
      <c r="D25" s="8"/>
      <c r="E25" s="8"/>
      <c r="F25" s="8"/>
      <c r="G25" s="22"/>
      <c r="H25" s="23"/>
      <c r="I25" s="23"/>
    </row>
    <row r="26" spans="1:9" ht="18" customHeight="1">
      <c r="A26" s="89"/>
      <c r="B26" s="95" t="s">
        <v>104</v>
      </c>
      <c r="C26" s="96" t="s">
        <v>9</v>
      </c>
      <c r="D26" s="96" t="s">
        <v>46</v>
      </c>
      <c r="E26" s="96" t="s">
        <v>44</v>
      </c>
      <c r="F26" s="96" t="s">
        <v>19</v>
      </c>
      <c r="G26" s="97">
        <v>106.4</v>
      </c>
      <c r="H26" s="23">
        <v>0</v>
      </c>
      <c r="I26" s="23">
        <f>G26</f>
        <v>106.4</v>
      </c>
    </row>
    <row r="27" spans="1:9" ht="27" customHeight="1">
      <c r="A27" s="90"/>
      <c r="B27" s="107" t="s">
        <v>94</v>
      </c>
      <c r="C27" s="108" t="s">
        <v>9</v>
      </c>
      <c r="D27" s="108" t="s">
        <v>46</v>
      </c>
      <c r="E27" s="108" t="s">
        <v>44</v>
      </c>
      <c r="F27" s="108" t="s">
        <v>71</v>
      </c>
      <c r="G27" s="109">
        <f>193.6+50</f>
        <v>243.6</v>
      </c>
      <c r="H27" s="23">
        <v>0</v>
      </c>
      <c r="I27" s="23">
        <f>G27</f>
        <v>243.6</v>
      </c>
    </row>
    <row r="28" spans="1:9" ht="46.5" customHeight="1">
      <c r="A28" s="54" t="s">
        <v>70</v>
      </c>
      <c r="B28" s="55" t="s">
        <v>89</v>
      </c>
      <c r="C28" s="8" t="s">
        <v>9</v>
      </c>
      <c r="D28" s="8" t="s">
        <v>88</v>
      </c>
      <c r="E28" s="8" t="s">
        <v>44</v>
      </c>
      <c r="F28" s="8" t="s">
        <v>19</v>
      </c>
      <c r="G28" s="110">
        <f>55.3+3.9</f>
        <v>59.199999999999996</v>
      </c>
      <c r="H28" s="23">
        <v>0</v>
      </c>
      <c r="I28" s="23">
        <f>G28</f>
        <v>59.199999999999996</v>
      </c>
    </row>
    <row r="29" spans="1:9" ht="41.25" customHeight="1">
      <c r="A29" s="81" t="s">
        <v>72</v>
      </c>
      <c r="B29" s="82" t="s">
        <v>105</v>
      </c>
      <c r="C29" s="8" t="s">
        <v>9</v>
      </c>
      <c r="D29" s="8" t="s">
        <v>73</v>
      </c>
      <c r="E29" s="8" t="s">
        <v>44</v>
      </c>
      <c r="F29" s="8" t="s">
        <v>71</v>
      </c>
      <c r="G29" s="100">
        <f>89.4</f>
        <v>89.4</v>
      </c>
      <c r="H29" s="23">
        <v>0</v>
      </c>
      <c r="I29" s="23">
        <f>G29</f>
        <v>89.4</v>
      </c>
    </row>
    <row r="30" spans="1:9" ht="15.75">
      <c r="A30" s="34"/>
      <c r="B30" s="35" t="s">
        <v>10</v>
      </c>
      <c r="C30" s="36"/>
      <c r="D30" s="36"/>
      <c r="E30" s="36"/>
      <c r="F30" s="37"/>
      <c r="G30" s="38">
        <f>G20+G24+G28+G29</f>
        <v>848.6</v>
      </c>
      <c r="H30" s="39">
        <f>SUM(H20:H29)</f>
        <v>0</v>
      </c>
      <c r="I30" s="40">
        <f>G30+H30</f>
        <v>848.6</v>
      </c>
    </row>
    <row r="31" spans="1:9" ht="21" customHeight="1">
      <c r="A31" s="31"/>
      <c r="B31" s="45" t="s">
        <v>37</v>
      </c>
      <c r="C31" s="43"/>
      <c r="D31" s="43"/>
      <c r="E31" s="43"/>
      <c r="F31" s="43"/>
      <c r="G31" s="44">
        <f>G30</f>
        <v>848.6</v>
      </c>
      <c r="H31" s="41">
        <f>H30</f>
        <v>0</v>
      </c>
      <c r="I31" s="42">
        <f>G31+H31</f>
        <v>848.6</v>
      </c>
    </row>
    <row r="32" spans="1:9" ht="16.5" thickBot="1">
      <c r="A32" s="12" t="s">
        <v>48</v>
      </c>
      <c r="B32" s="158" t="s">
        <v>33</v>
      </c>
      <c r="C32" s="159"/>
      <c r="D32" s="159"/>
      <c r="E32" s="159"/>
      <c r="F32" s="160"/>
      <c r="G32" s="13"/>
      <c r="H32" s="30"/>
      <c r="I32" s="14"/>
    </row>
    <row r="33" spans="1:9" ht="27">
      <c r="A33" s="52" t="s">
        <v>49</v>
      </c>
      <c r="B33" s="121" t="s">
        <v>107</v>
      </c>
      <c r="C33" s="122" t="s">
        <v>34</v>
      </c>
      <c r="D33" s="123"/>
      <c r="E33" s="122"/>
      <c r="F33" s="124"/>
      <c r="G33" s="182">
        <f>G34+G35</f>
        <v>100</v>
      </c>
      <c r="H33" s="183">
        <v>0</v>
      </c>
      <c r="I33" s="183">
        <f>G33+H33</f>
        <v>100</v>
      </c>
    </row>
    <row r="34" spans="1:9" ht="35.25" customHeight="1">
      <c r="A34" s="117"/>
      <c r="B34" s="83" t="s">
        <v>47</v>
      </c>
      <c r="C34" s="118" t="s">
        <v>34</v>
      </c>
      <c r="D34" s="119" t="s">
        <v>50</v>
      </c>
      <c r="E34" s="118" t="s">
        <v>44</v>
      </c>
      <c r="F34" s="120" t="s">
        <v>19</v>
      </c>
      <c r="G34" s="184">
        <f>100-63.6</f>
        <v>36.4</v>
      </c>
      <c r="H34" s="185">
        <v>0</v>
      </c>
      <c r="I34" s="185">
        <f>G34</f>
        <v>36.4</v>
      </c>
    </row>
    <row r="35" spans="1:9" ht="42" customHeight="1" thickBot="1">
      <c r="A35" s="174"/>
      <c r="B35" s="175" t="s">
        <v>106</v>
      </c>
      <c r="C35" s="176" t="s">
        <v>34</v>
      </c>
      <c r="D35" s="177" t="s">
        <v>50</v>
      </c>
      <c r="E35" s="178" t="s">
        <v>44</v>
      </c>
      <c r="F35" s="179" t="s">
        <v>71</v>
      </c>
      <c r="G35" s="180">
        <v>63.6</v>
      </c>
      <c r="H35" s="181">
        <v>0</v>
      </c>
      <c r="I35" s="181">
        <f>G35</f>
        <v>63.6</v>
      </c>
    </row>
    <row r="36" spans="1:9" ht="14.25" thickBot="1">
      <c r="A36" s="15"/>
      <c r="B36" s="161" t="s">
        <v>35</v>
      </c>
      <c r="C36" s="161"/>
      <c r="D36" s="161"/>
      <c r="E36" s="161"/>
      <c r="F36" s="161"/>
      <c r="G36" s="46">
        <f>G33</f>
        <v>100</v>
      </c>
      <c r="H36" s="16">
        <v>0</v>
      </c>
      <c r="I36" s="47">
        <f>G36+H36</f>
        <v>100</v>
      </c>
    </row>
    <row r="37" spans="1:9" ht="24" customHeight="1" thickBot="1">
      <c r="A37" s="12"/>
      <c r="B37" s="130" t="s">
        <v>11</v>
      </c>
      <c r="C37" s="131"/>
      <c r="D37" s="131"/>
      <c r="E37" s="131"/>
      <c r="F37" s="132"/>
      <c r="G37" s="48">
        <f>G31+G36</f>
        <v>948.6</v>
      </c>
      <c r="H37" s="30">
        <f>H30</f>
        <v>0</v>
      </c>
      <c r="I37" s="30">
        <f>G37+H37</f>
        <v>948.6</v>
      </c>
    </row>
    <row r="38" spans="1:9" ht="19.5" customHeight="1" thickBot="1">
      <c r="A38" s="12" t="s">
        <v>26</v>
      </c>
      <c r="B38" s="141" t="s">
        <v>32</v>
      </c>
      <c r="C38" s="142"/>
      <c r="D38" s="142"/>
      <c r="E38" s="142"/>
      <c r="F38" s="142"/>
      <c r="G38" s="143"/>
      <c r="H38" s="49"/>
      <c r="I38" s="17"/>
    </row>
    <row r="39" spans="1:9" ht="13.5" thickBot="1">
      <c r="A39" s="15" t="s">
        <v>25</v>
      </c>
      <c r="B39" s="142" t="s">
        <v>23</v>
      </c>
      <c r="C39" s="142"/>
      <c r="D39" s="142"/>
      <c r="E39" s="142"/>
      <c r="F39" s="142"/>
      <c r="G39" s="18"/>
      <c r="H39" s="49"/>
      <c r="I39" s="17"/>
    </row>
    <row r="40" spans="1:9" ht="13.5">
      <c r="A40" s="52" t="s">
        <v>30</v>
      </c>
      <c r="B40" s="144" t="s">
        <v>20</v>
      </c>
      <c r="C40" s="145"/>
      <c r="D40" s="145"/>
      <c r="E40" s="145"/>
      <c r="F40" s="146"/>
      <c r="G40" s="19"/>
      <c r="H40" s="50"/>
      <c r="I40" s="20"/>
    </row>
    <row r="41" spans="1:9" ht="26.25">
      <c r="A41" s="1" t="s">
        <v>27</v>
      </c>
      <c r="B41" s="2" t="s">
        <v>90</v>
      </c>
      <c r="C41" s="3" t="s">
        <v>12</v>
      </c>
      <c r="D41" s="4" t="s">
        <v>42</v>
      </c>
      <c r="E41" s="5" t="s">
        <v>36</v>
      </c>
      <c r="F41" s="5" t="s">
        <v>13</v>
      </c>
      <c r="G41" s="7">
        <f>485+200-3.9</f>
        <v>681.1</v>
      </c>
      <c r="H41" s="6">
        <v>0</v>
      </c>
      <c r="I41" s="6">
        <f>G41+H41</f>
        <v>681.1</v>
      </c>
    </row>
    <row r="42" spans="1:9" ht="26.25">
      <c r="A42" s="1" t="s">
        <v>31</v>
      </c>
      <c r="B42" s="2" t="s">
        <v>61</v>
      </c>
      <c r="C42" s="3" t="s">
        <v>12</v>
      </c>
      <c r="D42" s="4" t="s">
        <v>42</v>
      </c>
      <c r="E42" s="5" t="s">
        <v>36</v>
      </c>
      <c r="F42" s="5" t="s">
        <v>13</v>
      </c>
      <c r="G42" s="21">
        <f>685-685</f>
        <v>0</v>
      </c>
      <c r="H42" s="6">
        <v>0</v>
      </c>
      <c r="I42" s="6">
        <f>G42+H42</f>
        <v>0</v>
      </c>
    </row>
    <row r="43" spans="1:9" ht="26.25">
      <c r="A43" s="1" t="s">
        <v>51</v>
      </c>
      <c r="B43" s="2" t="s">
        <v>62</v>
      </c>
      <c r="C43" s="3" t="s">
        <v>12</v>
      </c>
      <c r="D43" s="4" t="s">
        <v>42</v>
      </c>
      <c r="E43" s="5" t="s">
        <v>36</v>
      </c>
      <c r="F43" s="5" t="s">
        <v>13</v>
      </c>
      <c r="G43" s="7">
        <f>685-685</f>
        <v>0</v>
      </c>
      <c r="H43" s="6">
        <v>0</v>
      </c>
      <c r="I43" s="6">
        <f>G43+H43</f>
        <v>0</v>
      </c>
    </row>
    <row r="44" spans="1:9" ht="27" customHeight="1">
      <c r="A44" s="1" t="s">
        <v>52</v>
      </c>
      <c r="B44" s="2" t="s">
        <v>64</v>
      </c>
      <c r="C44" s="3" t="s">
        <v>12</v>
      </c>
      <c r="D44" s="4" t="s">
        <v>42</v>
      </c>
      <c r="E44" s="5" t="s">
        <v>63</v>
      </c>
      <c r="F44" s="5" t="s">
        <v>13</v>
      </c>
      <c r="G44" s="7">
        <f>1000-200-49.2</f>
        <v>750.8</v>
      </c>
      <c r="H44" s="6">
        <v>0</v>
      </c>
      <c r="I44" s="6">
        <f>G44+H44</f>
        <v>750.8</v>
      </c>
    </row>
    <row r="45" spans="1:9" ht="20.25" customHeight="1" thickBot="1">
      <c r="A45" s="24"/>
      <c r="B45" s="24" t="s">
        <v>21</v>
      </c>
      <c r="C45" s="25"/>
      <c r="D45" s="25"/>
      <c r="E45" s="25"/>
      <c r="F45" s="26"/>
      <c r="G45" s="27">
        <f>SUM(G41:G44)</f>
        <v>1431.9</v>
      </c>
      <c r="H45" s="27">
        <f>SUM(H41:H42)</f>
        <v>0</v>
      </c>
      <c r="I45" s="27">
        <f>SUM(I41:I44)</f>
        <v>1431.9</v>
      </c>
    </row>
    <row r="46" spans="1:9" ht="20.25" customHeight="1" thickBot="1">
      <c r="A46" s="74" t="s">
        <v>53</v>
      </c>
      <c r="B46" s="51" t="s">
        <v>7</v>
      </c>
      <c r="C46" s="25"/>
      <c r="D46" s="25"/>
      <c r="E46" s="25"/>
      <c r="F46" s="26"/>
      <c r="G46" s="27"/>
      <c r="H46" s="27"/>
      <c r="I46" s="27"/>
    </row>
    <row r="47" spans="1:10" ht="38.25" customHeight="1">
      <c r="A47" s="77" t="s">
        <v>55</v>
      </c>
      <c r="B47" s="79" t="s">
        <v>66</v>
      </c>
      <c r="C47" s="80" t="s">
        <v>9</v>
      </c>
      <c r="D47" s="80" t="s">
        <v>65</v>
      </c>
      <c r="E47" s="78" t="s">
        <v>63</v>
      </c>
      <c r="F47" s="78" t="s">
        <v>13</v>
      </c>
      <c r="G47" s="172">
        <f>20.8-10.4+0.1</f>
        <v>10.5</v>
      </c>
      <c r="H47" s="173">
        <v>0</v>
      </c>
      <c r="I47" s="173">
        <f>G47+H47</f>
        <v>10.5</v>
      </c>
      <c r="J47" s="128"/>
    </row>
    <row r="48" spans="1:10" ht="21" customHeight="1">
      <c r="A48" s="168" t="s">
        <v>82</v>
      </c>
      <c r="B48" s="170" t="s">
        <v>99</v>
      </c>
      <c r="C48" s="4" t="s">
        <v>9</v>
      </c>
      <c r="D48" s="4" t="s">
        <v>81</v>
      </c>
      <c r="E48" s="5" t="s">
        <v>36</v>
      </c>
      <c r="F48" s="5" t="s">
        <v>13</v>
      </c>
      <c r="G48" s="84">
        <f>278.9+10.4</f>
        <v>289.29999999999995</v>
      </c>
      <c r="H48" s="84">
        <v>0</v>
      </c>
      <c r="I48" s="84">
        <f>G48</f>
        <v>289.29999999999995</v>
      </c>
      <c r="J48" s="128"/>
    </row>
    <row r="49" spans="1:10" ht="25.5" customHeight="1">
      <c r="A49" s="169"/>
      <c r="B49" s="171"/>
      <c r="C49" s="4" t="s">
        <v>9</v>
      </c>
      <c r="D49" s="4" t="s">
        <v>109</v>
      </c>
      <c r="E49" s="5" t="s">
        <v>36</v>
      </c>
      <c r="F49" s="5" t="s">
        <v>13</v>
      </c>
      <c r="G49" s="84">
        <v>0</v>
      </c>
      <c r="H49" s="84">
        <v>5314.4</v>
      </c>
      <c r="I49" s="84">
        <f>H49</f>
        <v>5314.4</v>
      </c>
      <c r="J49" s="128"/>
    </row>
    <row r="50" spans="1:9" ht="54.75" customHeight="1">
      <c r="A50" s="81" t="s">
        <v>83</v>
      </c>
      <c r="B50" s="83" t="s">
        <v>98</v>
      </c>
      <c r="C50" s="4" t="s">
        <v>9</v>
      </c>
      <c r="D50" s="4" t="s">
        <v>81</v>
      </c>
      <c r="E50" s="5" t="s">
        <v>63</v>
      </c>
      <c r="F50" s="5" t="s">
        <v>71</v>
      </c>
      <c r="G50" s="84">
        <f>140.1</f>
        <v>140.1</v>
      </c>
      <c r="H50" s="84">
        <v>0</v>
      </c>
      <c r="I50" s="84">
        <f aca="true" t="shared" si="0" ref="I50:I57">G50</f>
        <v>140.1</v>
      </c>
    </row>
    <row r="51" spans="1:9" ht="15.75" customHeight="1">
      <c r="A51" s="168" t="s">
        <v>85</v>
      </c>
      <c r="B51" s="170" t="s">
        <v>84</v>
      </c>
      <c r="C51" s="4" t="s">
        <v>9</v>
      </c>
      <c r="D51" s="4" t="s">
        <v>81</v>
      </c>
      <c r="E51" s="5" t="s">
        <v>36</v>
      </c>
      <c r="F51" s="5" t="s">
        <v>13</v>
      </c>
      <c r="G51" s="84">
        <v>127.5</v>
      </c>
      <c r="H51" s="84">
        <v>0</v>
      </c>
      <c r="I51" s="84">
        <f t="shared" si="0"/>
        <v>127.5</v>
      </c>
    </row>
    <row r="52" spans="1:10" ht="19.5" customHeight="1">
      <c r="A52" s="169"/>
      <c r="B52" s="171"/>
      <c r="C52" s="4" t="s">
        <v>9</v>
      </c>
      <c r="D52" s="4" t="s">
        <v>109</v>
      </c>
      <c r="E52" s="5" t="s">
        <v>36</v>
      </c>
      <c r="F52" s="5" t="s">
        <v>13</v>
      </c>
      <c r="G52" s="84">
        <v>0</v>
      </c>
      <c r="H52" s="84">
        <v>2410.3</v>
      </c>
      <c r="I52" s="84">
        <f>H52</f>
        <v>2410.3</v>
      </c>
      <c r="J52" s="128"/>
    </row>
    <row r="53" spans="1:9" ht="30.75" customHeight="1">
      <c r="A53" s="81" t="s">
        <v>86</v>
      </c>
      <c r="B53" s="83" t="s">
        <v>87</v>
      </c>
      <c r="C53" s="4" t="s">
        <v>9</v>
      </c>
      <c r="D53" s="4" t="s">
        <v>81</v>
      </c>
      <c r="E53" s="5" t="s">
        <v>63</v>
      </c>
      <c r="F53" s="5" t="s">
        <v>71</v>
      </c>
      <c r="G53" s="84">
        <v>63.5</v>
      </c>
      <c r="H53" s="84">
        <v>0</v>
      </c>
      <c r="I53" s="84">
        <f t="shared" si="0"/>
        <v>63.5</v>
      </c>
    </row>
    <row r="54" spans="1:10" ht="21.75" customHeight="1">
      <c r="A54" s="168" t="s">
        <v>95</v>
      </c>
      <c r="B54" s="170" t="s">
        <v>101</v>
      </c>
      <c r="C54" s="4" t="s">
        <v>9</v>
      </c>
      <c r="D54" s="4" t="s">
        <v>81</v>
      </c>
      <c r="E54" s="5" t="s">
        <v>36</v>
      </c>
      <c r="F54" s="5" t="s">
        <v>13</v>
      </c>
      <c r="G54" s="84">
        <f>425+195</f>
        <v>620</v>
      </c>
      <c r="H54" s="84">
        <v>0</v>
      </c>
      <c r="I54" s="84">
        <f t="shared" si="0"/>
        <v>620</v>
      </c>
      <c r="J54" s="128"/>
    </row>
    <row r="55" spans="1:10" ht="16.5" customHeight="1">
      <c r="A55" s="169"/>
      <c r="B55" s="171"/>
      <c r="C55" s="4" t="s">
        <v>9</v>
      </c>
      <c r="D55" s="4" t="s">
        <v>110</v>
      </c>
      <c r="E55" s="5" t="s">
        <v>36</v>
      </c>
      <c r="F55" s="5" t="s">
        <v>13</v>
      </c>
      <c r="G55" s="84">
        <v>0</v>
      </c>
      <c r="H55" s="84">
        <v>7780</v>
      </c>
      <c r="I55" s="84">
        <f>G55</f>
        <v>0</v>
      </c>
      <c r="J55" s="127"/>
    </row>
    <row r="56" spans="1:9" ht="57.75" customHeight="1">
      <c r="A56" s="81" t="s">
        <v>100</v>
      </c>
      <c r="B56" s="111" t="s">
        <v>103</v>
      </c>
      <c r="C56" s="4" t="s">
        <v>9</v>
      </c>
      <c r="D56" s="4" t="s">
        <v>81</v>
      </c>
      <c r="E56" s="5" t="s">
        <v>63</v>
      </c>
      <c r="F56" s="5" t="s">
        <v>71</v>
      </c>
      <c r="G56" s="84">
        <v>100</v>
      </c>
      <c r="H56" s="84">
        <v>0</v>
      </c>
      <c r="I56" s="84">
        <f t="shared" si="0"/>
        <v>100</v>
      </c>
    </row>
    <row r="57" spans="1:9" ht="21" customHeight="1">
      <c r="A57" s="168" t="s">
        <v>102</v>
      </c>
      <c r="B57" s="170" t="s">
        <v>97</v>
      </c>
      <c r="C57" s="4" t="s">
        <v>9</v>
      </c>
      <c r="D57" s="4" t="s">
        <v>96</v>
      </c>
      <c r="E57" s="5" t="s">
        <v>36</v>
      </c>
      <c r="F57" s="5" t="s">
        <v>13</v>
      </c>
      <c r="G57" s="84">
        <v>206.2</v>
      </c>
      <c r="H57" s="84">
        <v>0</v>
      </c>
      <c r="I57" s="84">
        <f t="shared" si="0"/>
        <v>206.2</v>
      </c>
    </row>
    <row r="58" spans="1:10" ht="21" customHeight="1">
      <c r="A58" s="169"/>
      <c r="B58" s="171"/>
      <c r="C58" s="4" t="s">
        <v>9</v>
      </c>
      <c r="D58" s="4" t="s">
        <v>108</v>
      </c>
      <c r="E58" s="5" t="s">
        <v>36</v>
      </c>
      <c r="F58" s="5" t="s">
        <v>13</v>
      </c>
      <c r="G58" s="84">
        <v>0</v>
      </c>
      <c r="H58" s="84">
        <v>1855.7</v>
      </c>
      <c r="I58" s="84">
        <f>H58</f>
        <v>1855.7</v>
      </c>
      <c r="J58" s="128"/>
    </row>
    <row r="59" spans="1:9" ht="20.25" customHeight="1" thickBot="1">
      <c r="A59" s="91"/>
      <c r="B59" s="24" t="s">
        <v>56</v>
      </c>
      <c r="C59" s="92"/>
      <c r="D59" s="92"/>
      <c r="E59" s="92"/>
      <c r="F59" s="92"/>
      <c r="G59" s="93">
        <f>SUM(G47:G57)</f>
        <v>1557.1000000000001</v>
      </c>
      <c r="H59" s="53">
        <f>SUM(H47:H58)</f>
        <v>17360.4</v>
      </c>
      <c r="I59" s="53">
        <f>SUM(I47:I47)</f>
        <v>10.5</v>
      </c>
    </row>
    <row r="60" spans="1:9" ht="20.25" customHeight="1" thickBot="1">
      <c r="A60" s="28"/>
      <c r="B60" s="148" t="s">
        <v>54</v>
      </c>
      <c r="C60" s="149"/>
      <c r="D60" s="149"/>
      <c r="E60" s="149"/>
      <c r="F60" s="150"/>
      <c r="G60" s="29">
        <f>G45+G59</f>
        <v>2989</v>
      </c>
      <c r="H60" s="14">
        <f>H45+H59</f>
        <v>17360.4</v>
      </c>
      <c r="I60" s="30">
        <f>G60+H60</f>
        <v>20349.4</v>
      </c>
    </row>
    <row r="61" spans="1:9" ht="20.25" customHeight="1" thickBot="1">
      <c r="A61" s="73" t="s">
        <v>74</v>
      </c>
      <c r="B61" s="129" t="s">
        <v>75</v>
      </c>
      <c r="C61" s="129"/>
      <c r="D61" s="129"/>
      <c r="E61" s="129"/>
      <c r="F61" s="129"/>
      <c r="G61" s="75"/>
      <c r="H61" s="14"/>
      <c r="I61" s="30"/>
    </row>
    <row r="62" spans="1:9" ht="20.25" customHeight="1" thickBot="1">
      <c r="A62" s="85" t="s">
        <v>76</v>
      </c>
      <c r="B62" s="86" t="s">
        <v>77</v>
      </c>
      <c r="C62" s="87" t="s">
        <v>78</v>
      </c>
      <c r="D62" s="87" t="s">
        <v>79</v>
      </c>
      <c r="E62" s="87" t="s">
        <v>63</v>
      </c>
      <c r="F62" s="87" t="s">
        <v>13</v>
      </c>
      <c r="G62" s="126">
        <f>150+150</f>
        <v>300</v>
      </c>
      <c r="H62" s="125">
        <v>0</v>
      </c>
      <c r="I62" s="30">
        <f>G62</f>
        <v>300</v>
      </c>
    </row>
    <row r="63" spans="1:9" ht="20.25" customHeight="1" thickBot="1">
      <c r="A63" s="76"/>
      <c r="B63" s="133" t="s">
        <v>80</v>
      </c>
      <c r="C63" s="133"/>
      <c r="D63" s="133"/>
      <c r="E63" s="133"/>
      <c r="F63" s="134"/>
      <c r="G63" s="75">
        <f>G62</f>
        <v>300</v>
      </c>
      <c r="H63" s="14">
        <v>0</v>
      </c>
      <c r="I63" s="30">
        <f>G63</f>
        <v>300</v>
      </c>
    </row>
    <row r="64" spans="1:9" s="113" customFormat="1" ht="15.75" thickBot="1">
      <c r="A64" s="66"/>
      <c r="B64" s="135" t="s">
        <v>14</v>
      </c>
      <c r="C64" s="136"/>
      <c r="D64" s="136"/>
      <c r="E64" s="136"/>
      <c r="F64" s="137"/>
      <c r="G64" s="67">
        <f>G60+G63</f>
        <v>3289</v>
      </c>
      <c r="H64" s="112">
        <f>H60</f>
        <v>17360.4</v>
      </c>
      <c r="I64" s="112">
        <f>G64+H64</f>
        <v>20649.4</v>
      </c>
    </row>
    <row r="65" spans="1:9" s="116" customFormat="1" ht="16.5" thickBot="1" thickTop="1">
      <c r="A65" s="68"/>
      <c r="B65" s="138" t="s">
        <v>15</v>
      </c>
      <c r="C65" s="139"/>
      <c r="D65" s="139"/>
      <c r="E65" s="139"/>
      <c r="F65" s="140"/>
      <c r="G65" s="69">
        <f>G37+G64</f>
        <v>4237.6</v>
      </c>
      <c r="H65" s="114">
        <f>H37+H64</f>
        <v>17360.4</v>
      </c>
      <c r="I65" s="115">
        <f>G65+H65</f>
        <v>21598</v>
      </c>
    </row>
    <row r="66" spans="1:6" ht="15.75" thickTop="1">
      <c r="A66" s="70"/>
      <c r="B66" s="70"/>
      <c r="C66" s="71"/>
      <c r="D66" s="71"/>
      <c r="E66" s="71"/>
      <c r="F66" s="71"/>
    </row>
  </sheetData>
  <sheetProtection/>
  <mergeCells count="42">
    <mergeCell ref="C9:G9"/>
    <mergeCell ref="A10:I10"/>
    <mergeCell ref="A54:A55"/>
    <mergeCell ref="B54:B55"/>
    <mergeCell ref="A57:A58"/>
    <mergeCell ref="B57:B58"/>
    <mergeCell ref="A48:A49"/>
    <mergeCell ref="B48:B49"/>
    <mergeCell ref="A51:A52"/>
    <mergeCell ref="B51:B52"/>
    <mergeCell ref="C1:I1"/>
    <mergeCell ref="C2:I2"/>
    <mergeCell ref="C3:I3"/>
    <mergeCell ref="B4:I4"/>
    <mergeCell ref="D5:I5"/>
    <mergeCell ref="C6:I6"/>
    <mergeCell ref="A11:I11"/>
    <mergeCell ref="A12:I12"/>
    <mergeCell ref="C7:I7"/>
    <mergeCell ref="D8:I8"/>
    <mergeCell ref="A13:I13"/>
    <mergeCell ref="A15:A16"/>
    <mergeCell ref="B15:B16"/>
    <mergeCell ref="C15:C16"/>
    <mergeCell ref="D15:D16"/>
    <mergeCell ref="E15:E16"/>
    <mergeCell ref="F15:F16"/>
    <mergeCell ref="B60:F60"/>
    <mergeCell ref="G15:I15"/>
    <mergeCell ref="B17:G17"/>
    <mergeCell ref="B18:F18"/>
    <mergeCell ref="B19:F19"/>
    <mergeCell ref="B32:F32"/>
    <mergeCell ref="B36:F36"/>
    <mergeCell ref="B61:F61"/>
    <mergeCell ref="B37:F37"/>
    <mergeCell ref="B63:F63"/>
    <mergeCell ref="B64:F64"/>
    <mergeCell ref="B65:F65"/>
    <mergeCell ref="B38:G38"/>
    <mergeCell ref="B39:F39"/>
    <mergeCell ref="B40:F40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2015-10-21T13:02:35Z</cp:lastPrinted>
  <dcterms:created xsi:type="dcterms:W3CDTF">2008-08-26T10:05:28Z</dcterms:created>
  <dcterms:modified xsi:type="dcterms:W3CDTF">2015-10-21T13:03:09Z</dcterms:modified>
  <cp:category/>
  <cp:version/>
  <cp:contentType/>
  <cp:contentStatus/>
</cp:coreProperties>
</file>