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625" activeTab="0"/>
  </bookViews>
  <sheets>
    <sheet name="май" sheetId="1" r:id="rId1"/>
  </sheets>
  <definedNames>
    <definedName name="_xlnm._FilterDatabase" localSheetId="0" hidden="1">'май'!$A$14:$G$191</definedName>
    <definedName name="_xlnm.Print_Titles" localSheetId="0">'май'!$14:$15</definedName>
    <definedName name="_xlnm.Print_Area" localSheetId="0">'май'!$A$1:$G$191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27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<sst xmlns="http://schemas.openxmlformats.org/spreadsheetml/2006/main" count="513" uniqueCount="224">
  <si>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</si>
  <si>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</si>
  <si>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</si>
  <si>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</si>
  <si>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</si>
  <si>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</si>
  <si>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</si>
  <si>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</si>
  <si>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</si>
  <si>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</si>
  <si>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</si>
  <si>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</si>
  <si>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</si>
  <si>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</si>
  <si>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</si>
  <si>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</si>
  <si>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</si>
  <si>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</si>
  <si>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</si>
  <si>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</si>
  <si>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</si>
  <si>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</si>
  <si>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</si>
  <si>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</si>
  <si>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</si>
  <si>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</si>
  <si>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</si>
  <si>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</si>
  <si>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</si>
  <si>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</si>
  <si>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</si>
  <si>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</si>
  <si>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</si>
  <si>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</si>
  <si>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</si>
  <si>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</si>
  <si>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</si>
  <si>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</si>
  <si>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</si>
  <si>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</si>
  <si>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</si>
  <si>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</si>
  <si>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</si>
  <si>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</si>
  <si>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</si>
  <si>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</si>
  <si>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</si>
  <si>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</si>
  <si>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</si>
  <si>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</si>
  <si>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</si>
  <si>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</si>
  <si>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</si>
  <si>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</si>
  <si>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</si>
  <si>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</si>
  <si>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</si>
  <si>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</si>
  <si>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</si>
  <si>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</si>
  <si>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</si>
  <si>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</si>
  <si>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</si>
  <si>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</si>
  <si>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</si>
  <si>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</si>
  <si>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</si>
  <si>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</si>
  <si>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</si>
  <si>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</si>
  <si>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</si>
  <si>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</si>
  <si>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</si>
  <si>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</si>
  <si>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</si>
  <si>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</si>
  <si>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</si>
  <si>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</si>
  <si>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</si>
  <si>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</si>
  <si>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</si>
  <si>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</si>
  <si>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</si>
  <si>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</si>
  <si>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</si>
  <si>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</si>
  <si>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</si>
  <si>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</si>
  <si>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</si>
  <si>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</si>
  <si>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</si>
  <si>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</si>
  <si>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</si>
  <si>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</si>
  <si>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</si>
  <si>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</si>
  <si>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</si>
  <si>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</si>
  <si>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</si>
  <si>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</si>
  <si>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</si>
  <si>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</si>
  <si>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</si>
  <si>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</si>
  <si>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</si>
  <si>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</si>
  <si>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</si>
  <si>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</si>
  <si>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</si>
  <si>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</si>
  <si>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</si>
  <si>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</si>
  <si>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</si>
  <si>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</si>
  <si>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</si>
  <si>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</si>
  <si>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</si>
  <si>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</si>
  <si>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</si>
  <si>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</si>
  <si>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</si>
  <si>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</si>
  <si>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</si>
  <si>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</si>
  <si>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</si>
  <si>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</si>
  <si>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</si>
  <si>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</si>
  <si>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</si>
  <si>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</si>
  <si>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</si>
  <si>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</si>
  <si>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</si>
  <si>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</si>
  <si>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</si>
  <si>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</si>
  <si>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</si>
  <si>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</si>
  <si>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</si>
  <si>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</si>
  <si>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</si>
  <si>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</si>
  <si>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</si>
  <si>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</si>
  <si>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</si>
  <si>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</si>
  <si>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</si>
  <si>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</si>
  <si>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</si>
  <si>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</si>
  <si>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</si>
  <si>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</si>
  <si>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</si>
  <si>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</si>
  <si>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</si>
  <si>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</si>
  <si>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</si>
  <si>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</si>
  <si>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</si>
  <si>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</si>
  <si>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</si>
  <si>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</si>
  <si>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</si>
  <si>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</si>
  <si>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</si>
  <si>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</si>
  <si>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</si>
  <si>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</si>
  <si>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</si>
  <si>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</si>
  <si>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</si>
  <si>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</si>
  <si>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</si>
  <si>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</si>
  <si>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</si>
  <si>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</si>
  <si>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</si>
  <si>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</si>
  <si>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</si>
  <si>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</si>
  <si>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</si>
  <si>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</si>
  <si>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</si>
  <si>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</si>
  <si>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</si>
  <si>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</si>
  <si>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</si>
  <si>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</si>
  <si>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</si>
  <si>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</si>
  <si>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</si>
  <si>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</si>
  <si>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</si>
  <si>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</si>
  <si>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</si>
  <si>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</si>
  <si>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</si>
  <si>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</si>
  <si>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</si>
  <si>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</si>
  <si>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</si>
  <si>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</si>
  <si>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</si>
  <si>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</si>
  <si>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</si>
  <si>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</si>
  <si>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</si>
  <si>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</si>
  <si>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</si>
  <si>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</si>
  <si>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</si>
  <si>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</si>
  <si>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</si>
  <si>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</si>
  <si>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</si>
  <si>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</si>
  <si>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</si>
  <si>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</si>
  <si>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</si>
  <si>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</si>
  <si>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</si>
  <si>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</si>
  <si>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</si>
  <si>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от "20" мая 2022г №17)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</si>
</sst>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0" fontId="9" fillId="34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175" fontId="5" fillId="33" borderId="36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40" xfId="0" applyNumberFormat="1" applyFont="1" applyFill="1" applyBorder="1" applyAlignment="1">
      <alignment horizontal="right"/>
    </xf>
    <xf numFmtId="174" fontId="5" fillId="33" borderId="41" xfId="0" applyNumberFormat="1" applyFont="1" applyFill="1" applyBorder="1" applyAlignment="1">
      <alignment horizontal="right"/>
    </xf>
    <xf numFmtId="174" fontId="5" fillId="33" borderId="42" xfId="0" applyNumberFormat="1" applyFont="1" applyFill="1" applyBorder="1" applyAlignment="1">
      <alignment horizontal="right"/>
    </xf>
    <xf numFmtId="0" fontId="7" fillId="33" borderId="43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left" wrapText="1"/>
    </xf>
    <xf numFmtId="0" fontId="7" fillId="33" borderId="45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5" fontId="4" fillId="0" borderId="18" xfId="0" applyNumberFormat="1" applyFont="1" applyBorder="1" applyAlignment="1">
      <alignment horizontal="right"/>
    </xf>
    <xf numFmtId="0" fontId="7" fillId="0" borderId="48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175" fontId="4" fillId="0" borderId="16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7" fillId="0" borderId="55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5" fillId="0" borderId="20" xfId="0" applyNumberFormat="1" applyFont="1" applyBorder="1" applyAlignment="1">
      <alignment horizontal="right"/>
    </xf>
    <xf numFmtId="0" fontId="5" fillId="0" borderId="47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39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174" fontId="5" fillId="0" borderId="56" xfId="0" applyNumberFormat="1" applyFont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57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7" fillId="33" borderId="48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right"/>
    </xf>
    <xf numFmtId="0" fontId="5" fillId="33" borderId="58" xfId="0" applyFont="1" applyFill="1" applyBorder="1" applyAlignment="1">
      <alignment horizontal="right"/>
    </xf>
    <xf numFmtId="0" fontId="7" fillId="33" borderId="55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right"/>
    </xf>
    <xf numFmtId="0" fontId="7" fillId="33" borderId="58" xfId="0" applyFont="1" applyFill="1" applyBorder="1" applyAlignment="1">
      <alignment horizontal="right"/>
    </xf>
    <xf numFmtId="0" fontId="4" fillId="33" borderId="5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left" wrapText="1"/>
    </xf>
    <xf numFmtId="0" fontId="6" fillId="33" borderId="60" xfId="0" applyFont="1" applyFill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6" fillId="0" borderId="21" xfId="0" applyNumberFormat="1" applyFont="1" applyBorder="1" applyAlignment="1">
      <alignment horizontal="right"/>
    </xf>
    <xf numFmtId="0" fontId="6" fillId="33" borderId="50" xfId="0" applyFont="1" applyFill="1" applyBorder="1" applyAlignment="1">
      <alignment horizontal="left" wrapText="1"/>
    </xf>
    <xf numFmtId="0" fontId="5" fillId="33" borderId="61" xfId="0" applyFont="1" applyFill="1" applyBorder="1" applyAlignment="1">
      <alignment horizontal="left" wrapText="1"/>
    </xf>
    <xf numFmtId="0" fontId="6" fillId="33" borderId="62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0" fontId="4" fillId="33" borderId="6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left" wrapText="1"/>
    </xf>
    <xf numFmtId="0" fontId="6" fillId="33" borderId="52" xfId="0" applyFont="1" applyFill="1" applyBorder="1" applyAlignment="1">
      <alignment horizontal="left" vertical="top" wrapText="1"/>
    </xf>
    <xf numFmtId="0" fontId="7" fillId="33" borderId="68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left" wrapText="1"/>
    </xf>
    <xf numFmtId="49" fontId="7" fillId="0" borderId="40" xfId="0" applyNumberFormat="1" applyFont="1" applyBorder="1" applyAlignment="1">
      <alignment horizontal="center"/>
    </xf>
    <xf numFmtId="175" fontId="4" fillId="33" borderId="4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center"/>
    </xf>
    <xf numFmtId="0" fontId="5" fillId="33" borderId="70" xfId="0" applyFont="1" applyFill="1" applyBorder="1" applyAlignment="1">
      <alignment horizontal="left" wrapText="1"/>
    </xf>
    <xf numFmtId="0" fontId="6" fillId="33" borderId="71" xfId="0" applyFont="1" applyFill="1" applyBorder="1" applyAlignment="1">
      <alignment horizontal="left" wrapText="1"/>
    </xf>
    <xf numFmtId="0" fontId="6" fillId="33" borderId="72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6" fillId="0" borderId="71" xfId="0" applyFont="1" applyBorder="1" applyAlignment="1">
      <alignment horizontal="left" wrapText="1"/>
    </xf>
    <xf numFmtId="0" fontId="5" fillId="33" borderId="73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5" fillId="36" borderId="40" xfId="0" applyFont="1" applyFill="1" applyBorder="1" applyAlignment="1">
      <alignment horizontal="right"/>
    </xf>
    <xf numFmtId="0" fontId="5" fillId="36" borderId="39" xfId="0" applyFont="1" applyFill="1" applyBorder="1" applyAlignment="1">
      <alignment horizontal="left" wrapText="1"/>
    </xf>
    <xf numFmtId="0" fontId="5" fillId="36" borderId="4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75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175" fontId="5" fillId="36" borderId="10" xfId="0" applyNumberFormat="1" applyFont="1" applyFill="1" applyBorder="1" applyAlignment="1">
      <alignment horizontal="right"/>
    </xf>
    <xf numFmtId="0" fontId="5" fillId="36" borderId="51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center"/>
    </xf>
    <xf numFmtId="175" fontId="5" fillId="36" borderId="1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tabSelected="1" view="pageBreakPreview" zoomScaleSheetLayoutView="100" zoomScalePageLayoutView="0" workbookViewId="0" topLeftCell="A1">
      <selection activeCell="A12" sqref="A12:G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96" t="s">
        <v>21</v>
      </c>
      <c r="B1" s="196"/>
      <c r="C1" s="196"/>
      <c r="D1" s="196"/>
      <c r="E1" s="196"/>
      <c r="F1" s="196"/>
      <c r="G1" s="196"/>
    </row>
    <row r="2" spans="1:7" ht="15.75">
      <c r="A2" s="197" t="s">
        <v>36</v>
      </c>
      <c r="B2" s="197"/>
      <c r="C2" s="197"/>
      <c r="D2" s="197"/>
      <c r="E2" s="197"/>
      <c r="F2" s="197"/>
      <c r="G2" s="197"/>
    </row>
    <row r="3" spans="1:7" ht="15.75">
      <c r="A3" s="185"/>
      <c r="B3" s="197" t="s">
        <v>37</v>
      </c>
      <c r="C3" s="197"/>
      <c r="D3" s="197"/>
      <c r="E3" s="197"/>
      <c r="F3" s="197"/>
      <c r="G3" s="197"/>
    </row>
    <row r="4" spans="1:7" ht="15.75">
      <c r="A4" s="197" t="s">
        <v>38</v>
      </c>
      <c r="B4" s="197"/>
      <c r="C4" s="197"/>
      <c r="D4" s="197"/>
      <c r="E4" s="197"/>
      <c r="F4" s="197"/>
      <c r="G4" s="197"/>
    </row>
    <row r="5" spans="1:7" ht="15.75">
      <c r="A5" s="197" t="s">
        <v>40</v>
      </c>
      <c r="B5" s="197"/>
      <c r="C5" s="197"/>
      <c r="D5" s="197"/>
      <c r="E5" s="197"/>
      <c r="F5" s="197"/>
      <c r="G5" s="197"/>
    </row>
    <row r="6" spans="1:7" ht="15.75">
      <c r="A6" s="185"/>
      <c r="B6" s="197" t="s">
        <v>39</v>
      </c>
      <c r="C6" s="197"/>
      <c r="D6" s="197"/>
      <c r="E6" s="197"/>
      <c r="F6" s="197"/>
      <c r="G6" s="197"/>
    </row>
    <row r="7" spans="1:7" ht="15.75">
      <c r="A7" s="196" t="s">
        <v>221</v>
      </c>
      <c r="B7" s="196"/>
      <c r="C7" s="196"/>
      <c r="D7" s="196"/>
      <c r="E7" s="196"/>
      <c r="F7" s="196"/>
      <c r="G7" s="196"/>
    </row>
    <row r="8" spans="1:7" ht="15.75">
      <c r="A8" s="197" t="s">
        <v>141</v>
      </c>
      <c r="B8" s="197"/>
      <c r="C8" s="197"/>
      <c r="D8" s="197"/>
      <c r="E8" s="197"/>
      <c r="F8" s="197"/>
      <c r="G8" s="197"/>
    </row>
    <row r="9" spans="1:7" ht="15.75">
      <c r="A9" s="185"/>
      <c r="B9" s="185"/>
      <c r="C9" s="185"/>
      <c r="D9" s="197" t="s">
        <v>222</v>
      </c>
      <c r="E9" s="197"/>
      <c r="F9" s="197"/>
      <c r="G9" s="197"/>
    </row>
    <row r="10" spans="1:7" ht="15.75">
      <c r="A10" s="185"/>
      <c r="B10" s="185"/>
      <c r="C10" s="185"/>
      <c r="D10" s="185"/>
      <c r="E10" s="197" t="s">
        <v>223</v>
      </c>
      <c r="F10" s="197"/>
      <c r="G10" s="197"/>
    </row>
    <row r="11" spans="1:7" ht="15.75">
      <c r="A11" s="185"/>
      <c r="B11" s="185"/>
      <c r="C11" s="185"/>
      <c r="D11" s="185"/>
      <c r="E11" s="185"/>
      <c r="F11" s="185"/>
      <c r="G11" s="185"/>
    </row>
    <row r="12" spans="1:7" ht="81" customHeight="1">
      <c r="A12" s="198" t="s">
        <v>142</v>
      </c>
      <c r="B12" s="199"/>
      <c r="C12" s="199"/>
      <c r="D12" s="199"/>
      <c r="E12" s="199"/>
      <c r="F12" s="199"/>
      <c r="G12" s="199"/>
    </row>
    <row r="13" ht="13.5" customHeight="1" thickBot="1"/>
    <row r="14" spans="1:7" ht="43.5" customHeight="1" thickTop="1">
      <c r="A14" s="37" t="s">
        <v>13</v>
      </c>
      <c r="B14" s="38" t="s">
        <v>17</v>
      </c>
      <c r="C14" s="38" t="s">
        <v>18</v>
      </c>
      <c r="D14" s="38" t="s">
        <v>129</v>
      </c>
      <c r="E14" s="39" t="s">
        <v>130</v>
      </c>
      <c r="F14" s="39" t="s">
        <v>131</v>
      </c>
      <c r="G14" s="39" t="s">
        <v>143</v>
      </c>
    </row>
    <row r="15" spans="1:7" ht="17.25" customHeight="1" thickBot="1">
      <c r="A15" s="40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</row>
    <row r="16" spans="1:7" ht="69.75" customHeight="1" thickTop="1">
      <c r="A16" s="61" t="s">
        <v>160</v>
      </c>
      <c r="B16" s="62" t="s">
        <v>89</v>
      </c>
      <c r="C16" s="63"/>
      <c r="D16" s="63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9" t="s">
        <v>151</v>
      </c>
      <c r="B17" s="64" t="s">
        <v>157</v>
      </c>
      <c r="C17" s="62"/>
      <c r="D17" s="62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5" t="s">
        <v>161</v>
      </c>
      <c r="B18" s="64" t="s">
        <v>158</v>
      </c>
      <c r="C18" s="64"/>
      <c r="D18" s="64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64" t="s">
        <v>162</v>
      </c>
      <c r="B19" s="66" t="s">
        <v>159</v>
      </c>
      <c r="C19" s="66"/>
      <c r="D19" s="66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7" t="s">
        <v>124</v>
      </c>
      <c r="B20" s="68" t="s">
        <v>159</v>
      </c>
      <c r="C20" s="68" t="s">
        <v>113</v>
      </c>
      <c r="D20" s="68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9" t="s">
        <v>91</v>
      </c>
      <c r="B21" s="70" t="s">
        <v>159</v>
      </c>
      <c r="C21" s="70" t="s">
        <v>113</v>
      </c>
      <c r="D21" s="70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80" t="s">
        <v>218</v>
      </c>
      <c r="B22" s="63" t="s">
        <v>74</v>
      </c>
      <c r="C22" s="63" t="s">
        <v>14</v>
      </c>
      <c r="D22" s="63"/>
      <c r="E22" s="8">
        <f aca="true" t="shared" si="1" ref="E22:G23">E23</f>
        <v>6066.1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9" t="s">
        <v>151</v>
      </c>
      <c r="B23" s="87" t="s">
        <v>214</v>
      </c>
      <c r="C23" s="87"/>
      <c r="D23" s="87"/>
      <c r="E23" s="182">
        <f t="shared" si="1"/>
        <v>6066.1</v>
      </c>
      <c r="F23" s="182">
        <f t="shared" si="1"/>
        <v>5162.1</v>
      </c>
      <c r="G23" s="182">
        <f t="shared" si="1"/>
        <v>5488.3</v>
      </c>
    </row>
    <row r="24" spans="1:7" ht="37.5" customHeight="1">
      <c r="A24" s="181" t="s">
        <v>219</v>
      </c>
      <c r="B24" s="72" t="s">
        <v>215</v>
      </c>
      <c r="C24" s="73"/>
      <c r="D24" s="74"/>
      <c r="E24" s="48">
        <f>E25+E30</f>
        <v>6066.1</v>
      </c>
      <c r="F24" s="48">
        <f>F25+F30</f>
        <v>5162.1</v>
      </c>
      <c r="G24" s="48">
        <f>G25+G30</f>
        <v>5488.3</v>
      </c>
    </row>
    <row r="25" spans="1:7" ht="32.25" customHeight="1">
      <c r="A25" s="183" t="s">
        <v>220</v>
      </c>
      <c r="B25" s="66" t="s">
        <v>216</v>
      </c>
      <c r="C25" s="66"/>
      <c r="D25" s="66"/>
      <c r="E25" s="11">
        <f>E26+E28</f>
        <v>3546.7000000000003</v>
      </c>
      <c r="F25" s="11">
        <f>F26+F28</f>
        <v>5162.1</v>
      </c>
      <c r="G25" s="11">
        <f>G26+G28</f>
        <v>5488.3</v>
      </c>
    </row>
    <row r="26" spans="1:7" ht="45">
      <c r="A26" s="76" t="s">
        <v>120</v>
      </c>
      <c r="B26" s="68" t="s">
        <v>216</v>
      </c>
      <c r="C26" s="68" t="s">
        <v>114</v>
      </c>
      <c r="D26" s="68"/>
      <c r="E26" s="12">
        <f>E27</f>
        <v>2865.4</v>
      </c>
      <c r="F26" s="12">
        <f>F27</f>
        <v>4036.5</v>
      </c>
      <c r="G26" s="13">
        <f>G27</f>
        <v>4283.3</v>
      </c>
    </row>
    <row r="27" spans="1:7" ht="26.25" customHeight="1">
      <c r="A27" s="69" t="s">
        <v>15</v>
      </c>
      <c r="B27" s="70" t="s">
        <v>216</v>
      </c>
      <c r="C27" s="70" t="s">
        <v>114</v>
      </c>
      <c r="D27" s="70" t="s">
        <v>7</v>
      </c>
      <c r="E27" s="14">
        <v>2865.4</v>
      </c>
      <c r="F27" s="14">
        <v>4036.5</v>
      </c>
      <c r="G27" s="15">
        <v>4283.3</v>
      </c>
    </row>
    <row r="28" spans="1:7" ht="30">
      <c r="A28" s="67" t="s">
        <v>124</v>
      </c>
      <c r="B28" s="77" t="s">
        <v>216</v>
      </c>
      <c r="C28" s="77" t="s">
        <v>113</v>
      </c>
      <c r="D28" s="77"/>
      <c r="E28" s="16">
        <f>E29</f>
        <v>681.3000000000001</v>
      </c>
      <c r="F28" s="16">
        <f>F29</f>
        <v>1125.6</v>
      </c>
      <c r="G28" s="17">
        <f>G29</f>
        <v>1205</v>
      </c>
    </row>
    <row r="29" spans="1:7" ht="22.5" customHeight="1">
      <c r="A29" s="187" t="s">
        <v>15</v>
      </c>
      <c r="B29" s="189" t="s">
        <v>216</v>
      </c>
      <c r="C29" s="189" t="s">
        <v>113</v>
      </c>
      <c r="D29" s="189" t="s">
        <v>7</v>
      </c>
      <c r="E29" s="190">
        <f>602.2+132.1-138+85</f>
        <v>681.3000000000001</v>
      </c>
      <c r="F29" s="14">
        <v>1125.6</v>
      </c>
      <c r="G29" s="15">
        <v>1205</v>
      </c>
    </row>
    <row r="30" spans="1:7" ht="75" customHeight="1">
      <c r="A30" s="75" t="s">
        <v>132</v>
      </c>
      <c r="B30" s="66" t="s">
        <v>217</v>
      </c>
      <c r="C30" s="66"/>
      <c r="D30" s="66"/>
      <c r="E30" s="11">
        <f aca="true" t="shared" si="2" ref="E30:G31">E31</f>
        <v>2519.4</v>
      </c>
      <c r="F30" s="11">
        <f t="shared" si="2"/>
        <v>0</v>
      </c>
      <c r="G30" s="4">
        <f t="shared" si="2"/>
        <v>0</v>
      </c>
    </row>
    <row r="31" spans="1:7" ht="59.25" customHeight="1">
      <c r="A31" s="76" t="s">
        <v>120</v>
      </c>
      <c r="B31" s="68" t="s">
        <v>217</v>
      </c>
      <c r="C31" s="68" t="s">
        <v>114</v>
      </c>
      <c r="D31" s="68"/>
      <c r="E31" s="12">
        <f t="shared" si="2"/>
        <v>2519.4</v>
      </c>
      <c r="F31" s="12">
        <f t="shared" si="2"/>
        <v>0</v>
      </c>
      <c r="G31" s="13">
        <f t="shared" si="2"/>
        <v>0</v>
      </c>
    </row>
    <row r="32" spans="1:7" ht="22.5" customHeight="1">
      <c r="A32" s="69" t="s">
        <v>15</v>
      </c>
      <c r="B32" s="70" t="s">
        <v>217</v>
      </c>
      <c r="C32" s="70" t="s">
        <v>114</v>
      </c>
      <c r="D32" s="70" t="s">
        <v>7</v>
      </c>
      <c r="E32" s="14">
        <v>2519.4</v>
      </c>
      <c r="F32" s="14">
        <v>0</v>
      </c>
      <c r="G32" s="15">
        <v>0</v>
      </c>
    </row>
    <row r="33" spans="1:7" ht="78.75" customHeight="1">
      <c r="A33" s="59" t="s">
        <v>95</v>
      </c>
      <c r="B33" s="63" t="s">
        <v>96</v>
      </c>
      <c r="C33" s="79" t="s">
        <v>14</v>
      </c>
      <c r="D33" s="63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9" t="s">
        <v>151</v>
      </c>
      <c r="B34" s="63" t="s">
        <v>187</v>
      </c>
      <c r="C34" s="79" t="s">
        <v>14</v>
      </c>
      <c r="D34" s="63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9" t="s">
        <v>190</v>
      </c>
      <c r="B35" s="64" t="s">
        <v>188</v>
      </c>
      <c r="C35" s="79"/>
      <c r="D35" s="62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64" t="s">
        <v>191</v>
      </c>
      <c r="B36" s="66" t="s">
        <v>189</v>
      </c>
      <c r="C36" s="66"/>
      <c r="D36" s="66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8" t="s">
        <v>140</v>
      </c>
      <c r="B37" s="81" t="s">
        <v>189</v>
      </c>
      <c r="C37" s="68">
        <v>600</v>
      </c>
      <c r="D37" s="82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9" t="s">
        <v>97</v>
      </c>
      <c r="B38" s="83" t="s">
        <v>189</v>
      </c>
      <c r="C38" s="70">
        <v>600</v>
      </c>
      <c r="D38" s="84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9" t="s">
        <v>167</v>
      </c>
      <c r="B39" s="63" t="s">
        <v>78</v>
      </c>
      <c r="C39" s="79"/>
      <c r="D39" s="63"/>
      <c r="E39" s="18">
        <f>E41</f>
        <v>1198.8</v>
      </c>
      <c r="F39" s="18">
        <f>F41</f>
        <v>0</v>
      </c>
      <c r="G39" s="19">
        <f>G41</f>
        <v>0</v>
      </c>
    </row>
    <row r="40" spans="1:7" ht="21" customHeight="1">
      <c r="A40" s="59" t="s">
        <v>151</v>
      </c>
      <c r="B40" s="64" t="s">
        <v>163</v>
      </c>
      <c r="C40" s="79"/>
      <c r="D40" s="62"/>
      <c r="E40" s="18">
        <f aca="true" t="shared" si="4" ref="E40:F43">E41</f>
        <v>1198.8</v>
      </c>
      <c r="F40" s="18">
        <f t="shared" si="4"/>
        <v>0</v>
      </c>
      <c r="G40" s="19">
        <f>G41</f>
        <v>0</v>
      </c>
    </row>
    <row r="41" spans="1:7" ht="64.5" customHeight="1">
      <c r="A41" s="60" t="s">
        <v>168</v>
      </c>
      <c r="B41" s="64" t="s">
        <v>164</v>
      </c>
      <c r="C41" s="79"/>
      <c r="D41" s="62"/>
      <c r="E41" s="18">
        <f t="shared" si="4"/>
        <v>1198.8</v>
      </c>
      <c r="F41" s="18">
        <f t="shared" si="4"/>
        <v>0</v>
      </c>
      <c r="G41" s="19">
        <f>G42</f>
        <v>0</v>
      </c>
    </row>
    <row r="42" spans="1:7" ht="69" customHeight="1">
      <c r="A42" s="164" t="s">
        <v>87</v>
      </c>
      <c r="B42" s="66" t="s">
        <v>165</v>
      </c>
      <c r="C42" s="66"/>
      <c r="D42" s="66"/>
      <c r="E42" s="46">
        <f t="shared" si="4"/>
        <v>1198.8</v>
      </c>
      <c r="F42" s="46">
        <f t="shared" si="4"/>
        <v>0</v>
      </c>
      <c r="G42" s="47">
        <f>G43</f>
        <v>0</v>
      </c>
    </row>
    <row r="43" spans="1:7" ht="28.5" customHeight="1">
      <c r="A43" s="67" t="s">
        <v>124</v>
      </c>
      <c r="B43" s="81" t="s">
        <v>166</v>
      </c>
      <c r="C43" s="68" t="s">
        <v>113</v>
      </c>
      <c r="D43" s="82"/>
      <c r="E43" s="12">
        <f t="shared" si="4"/>
        <v>1198.8</v>
      </c>
      <c r="F43" s="12">
        <f t="shared" si="4"/>
        <v>0</v>
      </c>
      <c r="G43" s="13">
        <f>G44</f>
        <v>0</v>
      </c>
    </row>
    <row r="44" spans="1:7" ht="21.75" customHeight="1">
      <c r="A44" s="69" t="s">
        <v>28</v>
      </c>
      <c r="B44" s="83" t="s">
        <v>166</v>
      </c>
      <c r="C44" s="70" t="s">
        <v>113</v>
      </c>
      <c r="D44" s="84" t="s">
        <v>29</v>
      </c>
      <c r="E44" s="14">
        <v>1198.8</v>
      </c>
      <c r="F44" s="14">
        <v>0</v>
      </c>
      <c r="G44" s="15">
        <v>0</v>
      </c>
    </row>
    <row r="45" spans="1:7" ht="67.5" customHeight="1">
      <c r="A45" s="59" t="s">
        <v>150</v>
      </c>
      <c r="B45" s="87" t="s">
        <v>102</v>
      </c>
      <c r="C45" s="79"/>
      <c r="D45" s="63"/>
      <c r="E45" s="18">
        <f>E46</f>
        <v>25</v>
      </c>
      <c r="F45" s="18">
        <f>F46</f>
        <v>115</v>
      </c>
      <c r="G45" s="18">
        <f>G46</f>
        <v>115</v>
      </c>
    </row>
    <row r="46" spans="1:7" ht="18" customHeight="1">
      <c r="A46" s="59" t="s">
        <v>151</v>
      </c>
      <c r="B46" s="87" t="s">
        <v>147</v>
      </c>
      <c r="C46" s="62"/>
      <c r="D46" s="63"/>
      <c r="E46" s="20">
        <f>E47+E50</f>
        <v>25</v>
      </c>
      <c r="F46" s="20">
        <f>F47+F50</f>
        <v>115</v>
      </c>
      <c r="G46" s="20">
        <f>G47+G50</f>
        <v>115</v>
      </c>
    </row>
    <row r="47" spans="1:7" ht="34.5" customHeight="1">
      <c r="A47" s="88" t="s">
        <v>152</v>
      </c>
      <c r="B47" s="89" t="s">
        <v>148</v>
      </c>
      <c r="C47" s="79"/>
      <c r="D47" s="79"/>
      <c r="E47" s="18">
        <f aca="true" t="shared" si="5" ref="E47:G48">E48</f>
        <v>15</v>
      </c>
      <c r="F47" s="18">
        <f t="shared" si="5"/>
        <v>15</v>
      </c>
      <c r="G47" s="18">
        <f t="shared" si="5"/>
        <v>15</v>
      </c>
    </row>
    <row r="48" spans="1:7" ht="27" customHeight="1">
      <c r="A48" s="90" t="s">
        <v>139</v>
      </c>
      <c r="B48" s="81" t="s">
        <v>149</v>
      </c>
      <c r="C48" s="68" t="s">
        <v>113</v>
      </c>
      <c r="D48" s="82"/>
      <c r="E48" s="12">
        <f t="shared" si="5"/>
        <v>15</v>
      </c>
      <c r="F48" s="12">
        <f t="shared" si="5"/>
        <v>15</v>
      </c>
      <c r="G48" s="13">
        <f t="shared" si="5"/>
        <v>15</v>
      </c>
    </row>
    <row r="49" spans="1:7" ht="31.5" customHeight="1">
      <c r="A49" s="91" t="s">
        <v>133</v>
      </c>
      <c r="B49" s="70" t="s">
        <v>149</v>
      </c>
      <c r="C49" s="70" t="s">
        <v>113</v>
      </c>
      <c r="D49" s="84" t="s">
        <v>103</v>
      </c>
      <c r="E49" s="14">
        <v>15</v>
      </c>
      <c r="F49" s="14">
        <v>15</v>
      </c>
      <c r="G49" s="15">
        <v>15</v>
      </c>
    </row>
    <row r="50" spans="1:7" ht="31.5" customHeight="1">
      <c r="A50" s="88" t="s">
        <v>155</v>
      </c>
      <c r="B50" s="89" t="s">
        <v>153</v>
      </c>
      <c r="C50" s="79"/>
      <c r="D50" s="79"/>
      <c r="E50" s="18">
        <f>E51</f>
        <v>10</v>
      </c>
      <c r="F50" s="18">
        <f>F51+F55</f>
        <v>100</v>
      </c>
      <c r="G50" s="18">
        <f>G51+G55</f>
        <v>100</v>
      </c>
    </row>
    <row r="51" spans="1:7" ht="31.5" customHeight="1">
      <c r="A51" s="90" t="s">
        <v>156</v>
      </c>
      <c r="B51" s="81" t="s">
        <v>154</v>
      </c>
      <c r="C51" s="68" t="s">
        <v>113</v>
      </c>
      <c r="D51" s="82"/>
      <c r="E51" s="12">
        <f>E52</f>
        <v>10</v>
      </c>
      <c r="F51" s="12">
        <f>F52</f>
        <v>100</v>
      </c>
      <c r="G51" s="13">
        <f>G52</f>
        <v>100</v>
      </c>
    </row>
    <row r="52" spans="1:7" ht="31.5" customHeight="1">
      <c r="A52" s="91" t="s">
        <v>133</v>
      </c>
      <c r="B52" s="70" t="s">
        <v>154</v>
      </c>
      <c r="C52" s="70" t="s">
        <v>113</v>
      </c>
      <c r="D52" s="84" t="s">
        <v>103</v>
      </c>
      <c r="E52" s="14">
        <v>10</v>
      </c>
      <c r="F52" s="14">
        <v>100</v>
      </c>
      <c r="G52" s="15">
        <v>100</v>
      </c>
    </row>
    <row r="53" spans="1:7" ht="52.5" customHeight="1">
      <c r="A53" s="59" t="s">
        <v>172</v>
      </c>
      <c r="B53" s="87" t="s">
        <v>107</v>
      </c>
      <c r="C53" s="79"/>
      <c r="D53" s="63"/>
      <c r="E53" s="18">
        <f>E55</f>
        <v>2840.9</v>
      </c>
      <c r="F53" s="18">
        <f>F55</f>
        <v>0</v>
      </c>
      <c r="G53" s="19">
        <f>G55</f>
        <v>0</v>
      </c>
    </row>
    <row r="54" spans="1:7" ht="25.5" customHeight="1">
      <c r="A54" s="59" t="s">
        <v>151</v>
      </c>
      <c r="B54" s="87" t="s">
        <v>169</v>
      </c>
      <c r="C54" s="79"/>
      <c r="D54" s="62"/>
      <c r="E54" s="18">
        <f aca="true" t="shared" si="6" ref="E54:G56">E55</f>
        <v>2840.9</v>
      </c>
      <c r="F54" s="18">
        <f t="shared" si="6"/>
        <v>0</v>
      </c>
      <c r="G54" s="19">
        <f t="shared" si="6"/>
        <v>0</v>
      </c>
    </row>
    <row r="55" spans="1:7" ht="66" customHeight="1">
      <c r="A55" s="60" t="s">
        <v>168</v>
      </c>
      <c r="B55" s="87" t="s">
        <v>170</v>
      </c>
      <c r="C55" s="79"/>
      <c r="D55" s="62"/>
      <c r="E55" s="18">
        <f t="shared" si="6"/>
        <v>2840.9</v>
      </c>
      <c r="F55" s="18">
        <f t="shared" si="6"/>
        <v>0</v>
      </c>
      <c r="G55" s="19">
        <f t="shared" si="6"/>
        <v>0</v>
      </c>
    </row>
    <row r="56" spans="1:7" ht="75.75" customHeight="1">
      <c r="A56" s="165" t="s">
        <v>112</v>
      </c>
      <c r="B56" s="66" t="s">
        <v>171</v>
      </c>
      <c r="C56" s="66"/>
      <c r="D56" s="66"/>
      <c r="E56" s="18">
        <f t="shared" si="6"/>
        <v>2840.9</v>
      </c>
      <c r="F56" s="18">
        <f t="shared" si="6"/>
        <v>0</v>
      </c>
      <c r="G56" s="18">
        <f t="shared" si="6"/>
        <v>0</v>
      </c>
    </row>
    <row r="57" spans="1:7" ht="34.5" customHeight="1">
      <c r="A57" s="67" t="s">
        <v>124</v>
      </c>
      <c r="B57" s="81" t="s">
        <v>171</v>
      </c>
      <c r="C57" s="68" t="s">
        <v>113</v>
      </c>
      <c r="D57" s="82"/>
      <c r="E57" s="12">
        <f>E58</f>
        <v>2840.9</v>
      </c>
      <c r="F57" s="12">
        <f>F58</f>
        <v>0</v>
      </c>
      <c r="G57" s="13">
        <f>G58</f>
        <v>0</v>
      </c>
    </row>
    <row r="58" spans="1:7" ht="23.25" customHeight="1">
      <c r="A58" s="69" t="s">
        <v>28</v>
      </c>
      <c r="B58" s="83" t="s">
        <v>171</v>
      </c>
      <c r="C58" s="70" t="s">
        <v>113</v>
      </c>
      <c r="D58" s="84" t="s">
        <v>29</v>
      </c>
      <c r="E58" s="14">
        <v>2840.9</v>
      </c>
      <c r="F58" s="14">
        <v>0</v>
      </c>
      <c r="G58" s="15">
        <v>0</v>
      </c>
    </row>
    <row r="59" spans="1:7" ht="67.5" customHeight="1">
      <c r="A59" s="92" t="s">
        <v>135</v>
      </c>
      <c r="B59" s="93" t="s">
        <v>71</v>
      </c>
      <c r="C59" s="94" t="s">
        <v>14</v>
      </c>
      <c r="D59" s="93"/>
      <c r="E59" s="95">
        <f>E60+E72</f>
        <v>2133.4</v>
      </c>
      <c r="F59" s="95">
        <f>F60+F72</f>
        <v>1946.6</v>
      </c>
      <c r="G59" s="95">
        <f>G60+G72</f>
        <v>1350</v>
      </c>
    </row>
    <row r="60" spans="1:7" ht="54.75" customHeight="1">
      <c r="A60" s="96" t="s">
        <v>72</v>
      </c>
      <c r="B60" s="97" t="s">
        <v>173</v>
      </c>
      <c r="C60" s="93" t="s">
        <v>14</v>
      </c>
      <c r="D60" s="93"/>
      <c r="E60" s="98">
        <f>E61+E68</f>
        <v>1050</v>
      </c>
      <c r="F60" s="98">
        <f>F61+F68</f>
        <v>1256</v>
      </c>
      <c r="G60" s="98">
        <f>G61+G68</f>
        <v>1350</v>
      </c>
    </row>
    <row r="61" spans="1:7" ht="36" customHeight="1">
      <c r="A61" s="100" t="s">
        <v>73</v>
      </c>
      <c r="B61" s="97" t="s">
        <v>174</v>
      </c>
      <c r="C61" s="93"/>
      <c r="D61" s="93"/>
      <c r="E61" s="98">
        <f>E62+E65</f>
        <v>850</v>
      </c>
      <c r="F61" s="98">
        <f>F62+F65</f>
        <v>1050</v>
      </c>
      <c r="G61" s="98">
        <f>G62+G65</f>
        <v>1150</v>
      </c>
    </row>
    <row r="62" spans="1:7" ht="36" customHeight="1">
      <c r="A62" s="164" t="s">
        <v>104</v>
      </c>
      <c r="B62" s="101" t="s">
        <v>175</v>
      </c>
      <c r="C62" s="102"/>
      <c r="D62" s="102"/>
      <c r="E62" s="103">
        <f aca="true" t="shared" si="7" ref="E62:G63">E63</f>
        <v>150</v>
      </c>
      <c r="F62" s="103">
        <f t="shared" si="7"/>
        <v>150</v>
      </c>
      <c r="G62" s="17">
        <f t="shared" si="7"/>
        <v>150</v>
      </c>
    </row>
    <row r="63" spans="1:7" ht="36" customHeight="1">
      <c r="A63" s="104" t="s">
        <v>124</v>
      </c>
      <c r="B63" s="105" t="s">
        <v>175</v>
      </c>
      <c r="C63" s="106" t="s">
        <v>113</v>
      </c>
      <c r="D63" s="107"/>
      <c r="E63" s="108">
        <f t="shared" si="7"/>
        <v>150</v>
      </c>
      <c r="F63" s="108">
        <f t="shared" si="7"/>
        <v>150</v>
      </c>
      <c r="G63" s="13">
        <f t="shared" si="7"/>
        <v>150</v>
      </c>
    </row>
    <row r="64" spans="1:7" ht="36" customHeight="1">
      <c r="A64" s="109" t="s">
        <v>28</v>
      </c>
      <c r="B64" s="110" t="s">
        <v>175</v>
      </c>
      <c r="C64" s="111" t="s">
        <v>113</v>
      </c>
      <c r="D64" s="112" t="s">
        <v>29</v>
      </c>
      <c r="E64" s="113">
        <v>150</v>
      </c>
      <c r="F64" s="113">
        <v>150</v>
      </c>
      <c r="G64" s="15">
        <v>150</v>
      </c>
    </row>
    <row r="65" spans="1:7" ht="27" customHeight="1">
      <c r="A65" s="164" t="s">
        <v>180</v>
      </c>
      <c r="B65" s="101" t="s">
        <v>176</v>
      </c>
      <c r="C65" s="102"/>
      <c r="D65" s="102"/>
      <c r="E65" s="103">
        <f aca="true" t="shared" si="8" ref="E65:G66">E66</f>
        <v>700</v>
      </c>
      <c r="F65" s="103">
        <f t="shared" si="8"/>
        <v>900</v>
      </c>
      <c r="G65" s="17">
        <f t="shared" si="8"/>
        <v>1000</v>
      </c>
    </row>
    <row r="66" spans="1:7" ht="36" customHeight="1">
      <c r="A66" s="104" t="s">
        <v>124</v>
      </c>
      <c r="B66" s="105" t="s">
        <v>176</v>
      </c>
      <c r="C66" s="106" t="s">
        <v>113</v>
      </c>
      <c r="D66" s="107"/>
      <c r="E66" s="108">
        <f t="shared" si="8"/>
        <v>700</v>
      </c>
      <c r="F66" s="108">
        <f t="shared" si="8"/>
        <v>900</v>
      </c>
      <c r="G66" s="13">
        <f t="shared" si="8"/>
        <v>1000</v>
      </c>
    </row>
    <row r="67" spans="1:7" ht="36" customHeight="1">
      <c r="A67" s="109" t="s">
        <v>28</v>
      </c>
      <c r="B67" s="110" t="s">
        <v>176</v>
      </c>
      <c r="C67" s="111" t="s">
        <v>113</v>
      </c>
      <c r="D67" s="112" t="s">
        <v>29</v>
      </c>
      <c r="E67" s="113">
        <v>700</v>
      </c>
      <c r="F67" s="113">
        <v>900</v>
      </c>
      <c r="G67" s="15">
        <v>1000</v>
      </c>
    </row>
    <row r="68" spans="1:7" ht="52.5" customHeight="1">
      <c r="A68" s="166" t="s">
        <v>181</v>
      </c>
      <c r="B68" s="87" t="s">
        <v>177</v>
      </c>
      <c r="C68" s="63"/>
      <c r="D68" s="63"/>
      <c r="E68" s="8">
        <f aca="true" t="shared" si="9" ref="E68:F70">E69</f>
        <v>200</v>
      </c>
      <c r="F68" s="8">
        <f t="shared" si="9"/>
        <v>206</v>
      </c>
      <c r="G68" s="9">
        <f>G69</f>
        <v>200</v>
      </c>
    </row>
    <row r="69" spans="1:7" ht="33.75" customHeight="1">
      <c r="A69" s="146" t="s">
        <v>80</v>
      </c>
      <c r="B69" s="171" t="s">
        <v>178</v>
      </c>
      <c r="C69" s="172"/>
      <c r="D69" s="172"/>
      <c r="E69" s="173">
        <f t="shared" si="9"/>
        <v>200</v>
      </c>
      <c r="F69" s="173">
        <f t="shared" si="9"/>
        <v>206</v>
      </c>
      <c r="G69" s="174">
        <f>G70</f>
        <v>200</v>
      </c>
    </row>
    <row r="70" spans="1:7" ht="33" customHeight="1">
      <c r="A70" s="67" t="s">
        <v>124</v>
      </c>
      <c r="B70" s="81" t="s">
        <v>178</v>
      </c>
      <c r="C70" s="68" t="s">
        <v>113</v>
      </c>
      <c r="D70" s="82"/>
      <c r="E70" s="12">
        <f t="shared" si="9"/>
        <v>200</v>
      </c>
      <c r="F70" s="12">
        <f t="shared" si="9"/>
        <v>206</v>
      </c>
      <c r="G70" s="13">
        <f>G71</f>
        <v>200</v>
      </c>
    </row>
    <row r="71" spans="1:7" ht="23.25" customHeight="1">
      <c r="A71" s="69" t="s">
        <v>28</v>
      </c>
      <c r="B71" s="83" t="s">
        <v>178</v>
      </c>
      <c r="C71" s="70" t="s">
        <v>113</v>
      </c>
      <c r="D71" s="84" t="s">
        <v>29</v>
      </c>
      <c r="E71" s="14">
        <v>200</v>
      </c>
      <c r="F71" s="14">
        <f>200+6</f>
        <v>206</v>
      </c>
      <c r="G71" s="15">
        <v>200</v>
      </c>
    </row>
    <row r="72" spans="1:7" ht="23.25" customHeight="1">
      <c r="A72" s="59" t="s">
        <v>182</v>
      </c>
      <c r="B72" s="175" t="s">
        <v>185</v>
      </c>
      <c r="C72" s="167"/>
      <c r="D72" s="135"/>
      <c r="E72" s="170">
        <f aca="true" t="shared" si="10" ref="E72:G75">E73</f>
        <v>1083.4</v>
      </c>
      <c r="F72" s="170">
        <f t="shared" si="10"/>
        <v>690.6</v>
      </c>
      <c r="G72" s="170">
        <f t="shared" si="10"/>
        <v>0</v>
      </c>
    </row>
    <row r="73" spans="1:7" ht="33" customHeight="1">
      <c r="A73" s="168" t="s">
        <v>183</v>
      </c>
      <c r="B73" s="169" t="s">
        <v>186</v>
      </c>
      <c r="C73" s="167"/>
      <c r="D73" s="135"/>
      <c r="E73" s="170">
        <f t="shared" si="10"/>
        <v>1083.4</v>
      </c>
      <c r="F73" s="170">
        <f t="shared" si="10"/>
        <v>690.6</v>
      </c>
      <c r="G73" s="170">
        <f t="shared" si="10"/>
        <v>0</v>
      </c>
    </row>
    <row r="74" spans="1:7" ht="51.75" customHeight="1">
      <c r="A74" s="146" t="s">
        <v>184</v>
      </c>
      <c r="B74" s="114" t="s">
        <v>179</v>
      </c>
      <c r="C74" s="115"/>
      <c r="D74" s="115"/>
      <c r="E74" s="117">
        <f t="shared" si="10"/>
        <v>1083.4</v>
      </c>
      <c r="F74" s="116">
        <f t="shared" si="10"/>
        <v>690.6</v>
      </c>
      <c r="G74" s="47">
        <f t="shared" si="10"/>
        <v>0</v>
      </c>
    </row>
    <row r="75" spans="1:7" ht="30" customHeight="1">
      <c r="A75" s="49" t="s">
        <v>136</v>
      </c>
      <c r="B75" s="50" t="s">
        <v>179</v>
      </c>
      <c r="C75" s="51" t="s">
        <v>137</v>
      </c>
      <c r="D75" s="52"/>
      <c r="E75" s="57">
        <f t="shared" si="10"/>
        <v>1083.4</v>
      </c>
      <c r="F75" s="12">
        <f t="shared" si="10"/>
        <v>690.6</v>
      </c>
      <c r="G75" s="13">
        <f t="shared" si="10"/>
        <v>0</v>
      </c>
    </row>
    <row r="76" spans="1:7" ht="23.25" customHeight="1">
      <c r="A76" s="53" t="s">
        <v>28</v>
      </c>
      <c r="B76" s="54" t="s">
        <v>179</v>
      </c>
      <c r="C76" s="55" t="s">
        <v>137</v>
      </c>
      <c r="D76" s="2" t="s">
        <v>29</v>
      </c>
      <c r="E76" s="58">
        <f>125.1+4.9+953.4</f>
        <v>1083.4</v>
      </c>
      <c r="F76" s="14">
        <f>82+614.6-6</f>
        <v>690.6</v>
      </c>
      <c r="G76" s="15">
        <v>0</v>
      </c>
    </row>
    <row r="77" spans="1:7" ht="23.25" customHeight="1">
      <c r="A77" s="71" t="s">
        <v>31</v>
      </c>
      <c r="B77" s="63" t="s">
        <v>41</v>
      </c>
      <c r="C77" s="63" t="s">
        <v>14</v>
      </c>
      <c r="D77" s="63"/>
      <c r="E77" s="118">
        <f>E78+E86+E94+E100+E82</f>
        <v>13542.400000000001</v>
      </c>
      <c r="F77" s="118">
        <f>F78+F86+F94+F100+F82</f>
        <v>13406.700000000003</v>
      </c>
      <c r="G77" s="99">
        <f>G78+G86+G94+G100+G82</f>
        <v>14058</v>
      </c>
    </row>
    <row r="78" spans="1:7" ht="35.25" customHeight="1">
      <c r="A78" s="119" t="s">
        <v>34</v>
      </c>
      <c r="B78" s="120" t="s">
        <v>42</v>
      </c>
      <c r="C78" s="63"/>
      <c r="D78" s="63"/>
      <c r="E78" s="8">
        <f aca="true" t="shared" si="11" ref="E78:F80">E79</f>
        <v>1571.6</v>
      </c>
      <c r="F78" s="8">
        <f t="shared" si="11"/>
        <v>1582.1</v>
      </c>
      <c r="G78" s="9">
        <f>G79</f>
        <v>1699.9</v>
      </c>
    </row>
    <row r="79" spans="1:7" ht="30.75" customHeight="1">
      <c r="A79" s="80" t="s">
        <v>146</v>
      </c>
      <c r="B79" s="66" t="s">
        <v>212</v>
      </c>
      <c r="C79" s="66"/>
      <c r="D79" s="66"/>
      <c r="E79" s="11">
        <f t="shared" si="11"/>
        <v>1571.6</v>
      </c>
      <c r="F79" s="11">
        <f t="shared" si="11"/>
        <v>1582.1</v>
      </c>
      <c r="G79" s="4">
        <f>G80</f>
        <v>1699.9</v>
      </c>
    </row>
    <row r="80" spans="1:7" ht="61.5" customHeight="1">
      <c r="A80" s="121" t="s">
        <v>120</v>
      </c>
      <c r="B80" s="82" t="s">
        <v>212</v>
      </c>
      <c r="C80" s="82" t="s">
        <v>114</v>
      </c>
      <c r="D80" s="82"/>
      <c r="E80" s="30">
        <f t="shared" si="11"/>
        <v>1571.6</v>
      </c>
      <c r="F80" s="30">
        <f t="shared" si="11"/>
        <v>1582.1</v>
      </c>
      <c r="G80" s="5">
        <f>G81</f>
        <v>1699.9</v>
      </c>
    </row>
    <row r="81" spans="1:7" ht="53.25" customHeight="1">
      <c r="A81" s="69" t="s">
        <v>9</v>
      </c>
      <c r="B81" s="84" t="s">
        <v>212</v>
      </c>
      <c r="C81" s="84" t="s">
        <v>114</v>
      </c>
      <c r="D81" s="84" t="s">
        <v>35</v>
      </c>
      <c r="E81" s="26">
        <v>1571.6</v>
      </c>
      <c r="F81" s="26">
        <v>1582.1</v>
      </c>
      <c r="G81" s="6">
        <v>1699.9</v>
      </c>
    </row>
    <row r="82" spans="1:7" ht="53.25" customHeight="1">
      <c r="A82" s="122" t="s">
        <v>105</v>
      </c>
      <c r="B82" s="120" t="s">
        <v>106</v>
      </c>
      <c r="C82" s="120"/>
      <c r="D82" s="120"/>
      <c r="E82" s="21">
        <f aca="true" t="shared" si="12" ref="E82:F84">E83</f>
        <v>8.3</v>
      </c>
      <c r="F82" s="21">
        <f t="shared" si="12"/>
        <v>8.6</v>
      </c>
      <c r="G82" s="7">
        <f>G83</f>
        <v>8.9</v>
      </c>
    </row>
    <row r="83" spans="1:7" ht="30" customHeight="1">
      <c r="A83" s="80" t="s">
        <v>146</v>
      </c>
      <c r="B83" s="123" t="s">
        <v>213</v>
      </c>
      <c r="C83" s="123"/>
      <c r="D83" s="123"/>
      <c r="E83" s="22">
        <f t="shared" si="12"/>
        <v>8.3</v>
      </c>
      <c r="F83" s="22">
        <f t="shared" si="12"/>
        <v>8.6</v>
      </c>
      <c r="G83" s="23">
        <f>G84</f>
        <v>8.9</v>
      </c>
    </row>
    <row r="84" spans="1:7" ht="34.5" customHeight="1">
      <c r="A84" s="124" t="s">
        <v>121</v>
      </c>
      <c r="B84" s="125" t="s">
        <v>213</v>
      </c>
      <c r="C84" s="125" t="s">
        <v>115</v>
      </c>
      <c r="D84" s="125"/>
      <c r="E84" s="24">
        <f t="shared" si="12"/>
        <v>8.3</v>
      </c>
      <c r="F84" s="24">
        <f t="shared" si="12"/>
        <v>8.6</v>
      </c>
      <c r="G84" s="25">
        <f>G85</f>
        <v>8.9</v>
      </c>
    </row>
    <row r="85" spans="1:7" ht="27.75" customHeight="1">
      <c r="A85" s="69" t="s">
        <v>8</v>
      </c>
      <c r="B85" s="84" t="s">
        <v>213</v>
      </c>
      <c r="C85" s="84" t="s">
        <v>115</v>
      </c>
      <c r="D85" s="84" t="s">
        <v>0</v>
      </c>
      <c r="E85" s="26">
        <v>8.3</v>
      </c>
      <c r="F85" s="26">
        <v>8.6</v>
      </c>
      <c r="G85" s="6">
        <v>8.9</v>
      </c>
    </row>
    <row r="86" spans="1:7" ht="37.5" customHeight="1">
      <c r="A86" s="122" t="s">
        <v>32</v>
      </c>
      <c r="B86" s="120" t="s">
        <v>43</v>
      </c>
      <c r="C86" s="120"/>
      <c r="D86" s="120"/>
      <c r="E86" s="21">
        <f>E87+E90+E92</f>
        <v>11873.900000000001</v>
      </c>
      <c r="F86" s="21">
        <f>F87+F90+F92</f>
        <v>11812.500000000002</v>
      </c>
      <c r="G86" s="21">
        <f>G87+G90+G92</f>
        <v>12345.7</v>
      </c>
    </row>
    <row r="87" spans="1:7" ht="24" customHeight="1">
      <c r="A87" s="80" t="s">
        <v>146</v>
      </c>
      <c r="B87" s="66" t="s">
        <v>145</v>
      </c>
      <c r="C87" s="66"/>
      <c r="D87" s="66"/>
      <c r="E87" s="127">
        <f aca="true" t="shared" si="13" ref="E87:G88">E88</f>
        <v>10275.1</v>
      </c>
      <c r="F87" s="127">
        <f t="shared" si="13"/>
        <v>10277.2</v>
      </c>
      <c r="G87" s="128">
        <f t="shared" si="13"/>
        <v>10762.1</v>
      </c>
    </row>
    <row r="88" spans="1:7" ht="66" customHeight="1">
      <c r="A88" s="121" t="s">
        <v>120</v>
      </c>
      <c r="B88" s="82" t="s">
        <v>145</v>
      </c>
      <c r="C88" s="82" t="s">
        <v>114</v>
      </c>
      <c r="D88" s="82"/>
      <c r="E88" s="129">
        <f t="shared" si="13"/>
        <v>10275.1</v>
      </c>
      <c r="F88" s="129">
        <f t="shared" si="13"/>
        <v>10277.2</v>
      </c>
      <c r="G88" s="130">
        <f t="shared" si="13"/>
        <v>10762.1</v>
      </c>
    </row>
    <row r="89" spans="1:7" ht="48.75" customHeight="1">
      <c r="A89" s="69" t="s">
        <v>9</v>
      </c>
      <c r="B89" s="84" t="s">
        <v>145</v>
      </c>
      <c r="C89" s="84" t="s">
        <v>114</v>
      </c>
      <c r="D89" s="84" t="s">
        <v>1</v>
      </c>
      <c r="E89" s="131">
        <f>10114.5+160.6</f>
        <v>10275.1</v>
      </c>
      <c r="F89" s="131">
        <v>10277.2</v>
      </c>
      <c r="G89" s="132">
        <v>10762.1</v>
      </c>
    </row>
    <row r="90" spans="1:7" ht="33" customHeight="1">
      <c r="A90" s="67" t="s">
        <v>124</v>
      </c>
      <c r="B90" s="125" t="s">
        <v>145</v>
      </c>
      <c r="C90" s="125" t="s">
        <v>113</v>
      </c>
      <c r="D90" s="125"/>
      <c r="E90" s="133">
        <f>E91</f>
        <v>1404.2</v>
      </c>
      <c r="F90" s="133">
        <f>F91</f>
        <v>1320.7</v>
      </c>
      <c r="G90" s="134">
        <f>G91</f>
        <v>1369</v>
      </c>
    </row>
    <row r="91" spans="1:7" ht="52.5" customHeight="1">
      <c r="A91" s="187" t="s">
        <v>9</v>
      </c>
      <c r="B91" s="188" t="s">
        <v>145</v>
      </c>
      <c r="C91" s="188" t="s">
        <v>113</v>
      </c>
      <c r="D91" s="188" t="s">
        <v>1</v>
      </c>
      <c r="E91" s="186">
        <f>967.8+120+17.9+0.1+272.1+26.3</f>
        <v>1404.2</v>
      </c>
      <c r="F91" s="136">
        <v>1320.7</v>
      </c>
      <c r="G91" s="137">
        <v>1369</v>
      </c>
    </row>
    <row r="92" spans="1:7" ht="26.25" customHeight="1">
      <c r="A92" s="124" t="s">
        <v>121</v>
      </c>
      <c r="B92" s="125" t="s">
        <v>145</v>
      </c>
      <c r="C92" s="125" t="s">
        <v>115</v>
      </c>
      <c r="D92" s="125"/>
      <c r="E92" s="24">
        <f>E93</f>
        <v>194.6</v>
      </c>
      <c r="F92" s="133">
        <f>F93</f>
        <v>214.6</v>
      </c>
      <c r="G92" s="134">
        <f>G93</f>
        <v>214.6</v>
      </c>
    </row>
    <row r="93" spans="1:7" ht="52.5" customHeight="1">
      <c r="A93" s="69" t="s">
        <v>9</v>
      </c>
      <c r="B93" s="135" t="s">
        <v>145</v>
      </c>
      <c r="C93" s="135" t="s">
        <v>115</v>
      </c>
      <c r="D93" s="135" t="s">
        <v>1</v>
      </c>
      <c r="E93" s="56">
        <f>214.6-20</f>
        <v>194.6</v>
      </c>
      <c r="F93" s="136">
        <v>214.6</v>
      </c>
      <c r="G93" s="137">
        <v>214.6</v>
      </c>
    </row>
    <row r="94" spans="1:7" ht="48" customHeight="1">
      <c r="A94" s="122" t="s">
        <v>126</v>
      </c>
      <c r="B94" s="120" t="s">
        <v>84</v>
      </c>
      <c r="C94" s="120"/>
      <c r="D94" s="120"/>
      <c r="E94" s="126">
        <f>E95</f>
        <v>85.10000000000001</v>
      </c>
      <c r="F94" s="21">
        <f>F95</f>
        <v>0</v>
      </c>
      <c r="G94" s="7">
        <f>G95</f>
        <v>0</v>
      </c>
    </row>
    <row r="95" spans="1:7" ht="66.75" customHeight="1">
      <c r="A95" s="80" t="s">
        <v>134</v>
      </c>
      <c r="B95" s="66" t="s">
        <v>85</v>
      </c>
      <c r="C95" s="66"/>
      <c r="D95" s="66"/>
      <c r="E95" s="127">
        <f>E96+E98</f>
        <v>85.10000000000001</v>
      </c>
      <c r="F95" s="11">
        <f>F96+F98</f>
        <v>0</v>
      </c>
      <c r="G95" s="4">
        <f>G96+G98</f>
        <v>0</v>
      </c>
    </row>
    <row r="96" spans="1:7" ht="72.75" customHeight="1">
      <c r="A96" s="121" t="s">
        <v>120</v>
      </c>
      <c r="B96" s="82" t="s">
        <v>85</v>
      </c>
      <c r="C96" s="82" t="s">
        <v>114</v>
      </c>
      <c r="D96" s="82"/>
      <c r="E96" s="129">
        <f>E97</f>
        <v>77.4</v>
      </c>
      <c r="F96" s="30">
        <f>F97</f>
        <v>0</v>
      </c>
      <c r="G96" s="5">
        <f>G97</f>
        <v>0</v>
      </c>
    </row>
    <row r="97" spans="1:7" ht="48" customHeight="1">
      <c r="A97" s="69" t="s">
        <v>9</v>
      </c>
      <c r="B97" s="84" t="s">
        <v>85</v>
      </c>
      <c r="C97" s="84" t="s">
        <v>114</v>
      </c>
      <c r="D97" s="84" t="s">
        <v>1</v>
      </c>
      <c r="E97" s="131">
        <v>77.4</v>
      </c>
      <c r="F97" s="26">
        <v>0</v>
      </c>
      <c r="G97" s="6">
        <v>0</v>
      </c>
    </row>
    <row r="98" spans="1:7" ht="36.75" customHeight="1">
      <c r="A98" s="67" t="s">
        <v>124</v>
      </c>
      <c r="B98" s="82" t="s">
        <v>85</v>
      </c>
      <c r="C98" s="82" t="s">
        <v>113</v>
      </c>
      <c r="D98" s="82"/>
      <c r="E98" s="129">
        <f>E99</f>
        <v>7.7</v>
      </c>
      <c r="F98" s="30">
        <f>F99</f>
        <v>0</v>
      </c>
      <c r="G98" s="5">
        <f>G99</f>
        <v>0</v>
      </c>
    </row>
    <row r="99" spans="1:7" ht="48" customHeight="1">
      <c r="A99" s="69" t="s">
        <v>9</v>
      </c>
      <c r="B99" s="84" t="s">
        <v>85</v>
      </c>
      <c r="C99" s="84" t="s">
        <v>113</v>
      </c>
      <c r="D99" s="84" t="s">
        <v>1</v>
      </c>
      <c r="E99" s="131">
        <v>7.7</v>
      </c>
      <c r="F99" s="26">
        <v>0</v>
      </c>
      <c r="G99" s="6">
        <v>0</v>
      </c>
    </row>
    <row r="100" spans="1:7" ht="48" customHeight="1">
      <c r="A100" s="138" t="s">
        <v>92</v>
      </c>
      <c r="B100" s="139" t="s">
        <v>93</v>
      </c>
      <c r="C100" s="135"/>
      <c r="D100" s="139"/>
      <c r="E100" s="140">
        <f aca="true" t="shared" si="14" ref="E100:F102">E101</f>
        <v>3.5</v>
      </c>
      <c r="F100" s="140">
        <f t="shared" si="14"/>
        <v>3.5</v>
      </c>
      <c r="G100" s="141">
        <f>G101</f>
        <v>3.5</v>
      </c>
    </row>
    <row r="101" spans="1:7" ht="30" customHeight="1">
      <c r="A101" s="80" t="s">
        <v>144</v>
      </c>
      <c r="B101" s="66" t="s">
        <v>94</v>
      </c>
      <c r="C101" s="66"/>
      <c r="D101" s="66"/>
      <c r="E101" s="127">
        <f t="shared" si="14"/>
        <v>3.5</v>
      </c>
      <c r="F101" s="127">
        <f t="shared" si="14"/>
        <v>3.5</v>
      </c>
      <c r="G101" s="128">
        <f>G102</f>
        <v>3.5</v>
      </c>
    </row>
    <row r="102" spans="1:7" ht="48" customHeight="1">
      <c r="A102" s="67" t="s">
        <v>124</v>
      </c>
      <c r="B102" s="82" t="s">
        <v>94</v>
      </c>
      <c r="C102" s="82" t="s">
        <v>113</v>
      </c>
      <c r="D102" s="82"/>
      <c r="E102" s="129">
        <f t="shared" si="14"/>
        <v>3.5</v>
      </c>
      <c r="F102" s="129">
        <f t="shared" si="14"/>
        <v>3.5</v>
      </c>
      <c r="G102" s="130">
        <f>G103</f>
        <v>3.5</v>
      </c>
    </row>
    <row r="103" spans="1:7" ht="48" customHeight="1">
      <c r="A103" s="69" t="s">
        <v>9</v>
      </c>
      <c r="B103" s="84" t="s">
        <v>94</v>
      </c>
      <c r="C103" s="84" t="s">
        <v>113</v>
      </c>
      <c r="D103" s="84" t="s">
        <v>1</v>
      </c>
      <c r="E103" s="131">
        <v>3.5</v>
      </c>
      <c r="F103" s="131">
        <v>3.5</v>
      </c>
      <c r="G103" s="132">
        <v>3.5</v>
      </c>
    </row>
    <row r="104" spans="1:7" ht="64.5" customHeight="1">
      <c r="A104" s="59" t="s">
        <v>199</v>
      </c>
      <c r="B104" s="63" t="s">
        <v>75</v>
      </c>
      <c r="C104" s="63"/>
      <c r="D104" s="63"/>
      <c r="E104" s="8">
        <f aca="true" t="shared" si="15" ref="E104:G105">E106</f>
        <v>22.7</v>
      </c>
      <c r="F104" s="8">
        <f t="shared" si="15"/>
        <v>54.1</v>
      </c>
      <c r="G104" s="9">
        <f t="shared" si="15"/>
        <v>56.2</v>
      </c>
    </row>
    <row r="105" spans="1:7" ht="17.25" customHeight="1">
      <c r="A105" s="59" t="s">
        <v>151</v>
      </c>
      <c r="B105" s="63" t="s">
        <v>196</v>
      </c>
      <c r="C105" s="63"/>
      <c r="D105" s="63"/>
      <c r="E105" s="8">
        <f t="shared" si="15"/>
        <v>22.7</v>
      </c>
      <c r="F105" s="8">
        <f t="shared" si="15"/>
        <v>54.1</v>
      </c>
      <c r="G105" s="9">
        <f t="shared" si="15"/>
        <v>56.2</v>
      </c>
    </row>
    <row r="106" spans="1:7" ht="33.75" customHeight="1">
      <c r="A106" s="60" t="s">
        <v>200</v>
      </c>
      <c r="B106" s="72" t="s">
        <v>197</v>
      </c>
      <c r="C106" s="74"/>
      <c r="D106" s="74"/>
      <c r="E106" s="27">
        <f aca="true" t="shared" si="16" ref="E106:F108">E107</f>
        <v>22.7</v>
      </c>
      <c r="F106" s="27">
        <f t="shared" si="16"/>
        <v>54.1</v>
      </c>
      <c r="G106" s="28">
        <f>G107</f>
        <v>56.2</v>
      </c>
    </row>
    <row r="107" spans="1:7" ht="36" customHeight="1">
      <c r="A107" s="178" t="s">
        <v>201</v>
      </c>
      <c r="B107" s="66" t="s">
        <v>198</v>
      </c>
      <c r="C107" s="66"/>
      <c r="D107" s="66"/>
      <c r="E107" s="11">
        <f t="shared" si="16"/>
        <v>22.7</v>
      </c>
      <c r="F107" s="11">
        <f t="shared" si="16"/>
        <v>54.1</v>
      </c>
      <c r="G107" s="4">
        <f>G108</f>
        <v>56.2</v>
      </c>
    </row>
    <row r="108" spans="1:7" ht="34.5" customHeight="1">
      <c r="A108" s="67" t="s">
        <v>124</v>
      </c>
      <c r="B108" s="68" t="s">
        <v>198</v>
      </c>
      <c r="C108" s="68" t="s">
        <v>113</v>
      </c>
      <c r="D108" s="68"/>
      <c r="E108" s="12">
        <f t="shared" si="16"/>
        <v>22.7</v>
      </c>
      <c r="F108" s="12">
        <f t="shared" si="16"/>
        <v>54.1</v>
      </c>
      <c r="G108" s="13">
        <f>G109</f>
        <v>56.2</v>
      </c>
    </row>
    <row r="109" spans="1:7" ht="18" customHeight="1">
      <c r="A109" s="69" t="s">
        <v>12</v>
      </c>
      <c r="B109" s="70" t="s">
        <v>198</v>
      </c>
      <c r="C109" s="70" t="s">
        <v>113</v>
      </c>
      <c r="D109" s="70" t="s">
        <v>11</v>
      </c>
      <c r="E109" s="14">
        <f>52-29.3</f>
        <v>22.7</v>
      </c>
      <c r="F109" s="14">
        <v>54.1</v>
      </c>
      <c r="G109" s="15">
        <v>56.2</v>
      </c>
    </row>
    <row r="110" spans="1:7" ht="67.5" customHeight="1">
      <c r="A110" s="59" t="s">
        <v>209</v>
      </c>
      <c r="B110" s="63" t="s">
        <v>202</v>
      </c>
      <c r="C110" s="63"/>
      <c r="D110" s="63"/>
      <c r="E110" s="8">
        <f>E112</f>
        <v>1813.5</v>
      </c>
      <c r="F110" s="8">
        <f>F112</f>
        <v>1122.2</v>
      </c>
      <c r="G110" s="9">
        <f>G112</f>
        <v>1245.1</v>
      </c>
    </row>
    <row r="111" spans="1:7" ht="20.25" customHeight="1">
      <c r="A111" s="59" t="s">
        <v>151</v>
      </c>
      <c r="B111" s="63" t="s">
        <v>203</v>
      </c>
      <c r="C111" s="63"/>
      <c r="D111" s="63"/>
      <c r="E111" s="8">
        <f>E112</f>
        <v>1813.5</v>
      </c>
      <c r="F111" s="8">
        <f>F112</f>
        <v>1122.2</v>
      </c>
      <c r="G111" s="8">
        <f>G112</f>
        <v>1245.1</v>
      </c>
    </row>
    <row r="112" spans="1:7" ht="34.5" customHeight="1">
      <c r="A112" s="179" t="s">
        <v>210</v>
      </c>
      <c r="B112" s="72" t="s">
        <v>211</v>
      </c>
      <c r="C112" s="74"/>
      <c r="D112" s="74"/>
      <c r="E112" s="27">
        <f>E113+E119+E116+E125+E122</f>
        <v>1813.5</v>
      </c>
      <c r="F112" s="27">
        <f>F113+F119+F116+F125+F122</f>
        <v>1122.2</v>
      </c>
      <c r="G112" s="27">
        <f>G113+G119+G116+G125+G122</f>
        <v>1245.1</v>
      </c>
    </row>
    <row r="113" spans="1:7" ht="23.25" customHeight="1">
      <c r="A113" s="80" t="s">
        <v>66</v>
      </c>
      <c r="B113" s="66" t="s">
        <v>204</v>
      </c>
      <c r="C113" s="66"/>
      <c r="D113" s="66"/>
      <c r="E113" s="11">
        <f aca="true" t="shared" si="17" ref="E113:G114">E114</f>
        <v>503.1</v>
      </c>
      <c r="F113" s="11">
        <f t="shared" si="17"/>
        <v>572.2</v>
      </c>
      <c r="G113" s="4">
        <f t="shared" si="17"/>
        <v>595.1</v>
      </c>
    </row>
    <row r="114" spans="1:7" ht="30">
      <c r="A114" s="67" t="s">
        <v>124</v>
      </c>
      <c r="B114" s="68" t="s">
        <v>204</v>
      </c>
      <c r="C114" s="68" t="s">
        <v>113</v>
      </c>
      <c r="D114" s="68"/>
      <c r="E114" s="12">
        <f t="shared" si="17"/>
        <v>503.1</v>
      </c>
      <c r="F114" s="12">
        <f t="shared" si="17"/>
        <v>572.2</v>
      </c>
      <c r="G114" s="13">
        <f t="shared" si="17"/>
        <v>595.1</v>
      </c>
    </row>
    <row r="115" spans="1:7" ht="34.5" customHeight="1">
      <c r="A115" s="69" t="s">
        <v>12</v>
      </c>
      <c r="B115" s="70" t="s">
        <v>204</v>
      </c>
      <c r="C115" s="70" t="s">
        <v>113</v>
      </c>
      <c r="D115" s="70" t="s">
        <v>11</v>
      </c>
      <c r="E115" s="14">
        <f>550.2-47.1</f>
        <v>503.1</v>
      </c>
      <c r="F115" s="14">
        <v>572.2</v>
      </c>
      <c r="G115" s="15">
        <v>595.1</v>
      </c>
    </row>
    <row r="116" spans="1:7" ht="34.5" customHeight="1">
      <c r="A116" s="80" t="s">
        <v>128</v>
      </c>
      <c r="B116" s="66" t="s">
        <v>205</v>
      </c>
      <c r="C116" s="66"/>
      <c r="D116" s="66"/>
      <c r="E116" s="11">
        <f aca="true" t="shared" si="18" ref="E116:G117">E117</f>
        <v>0</v>
      </c>
      <c r="F116" s="11">
        <f t="shared" si="18"/>
        <v>250</v>
      </c>
      <c r="G116" s="4">
        <f t="shared" si="18"/>
        <v>350</v>
      </c>
    </row>
    <row r="117" spans="1:7" ht="34.5" customHeight="1">
      <c r="A117" s="67" t="s">
        <v>124</v>
      </c>
      <c r="B117" s="68" t="s">
        <v>205</v>
      </c>
      <c r="C117" s="68" t="s">
        <v>113</v>
      </c>
      <c r="D117" s="68"/>
      <c r="E117" s="12">
        <f t="shared" si="18"/>
        <v>0</v>
      </c>
      <c r="F117" s="12">
        <f t="shared" si="18"/>
        <v>250</v>
      </c>
      <c r="G117" s="13">
        <f t="shared" si="18"/>
        <v>350</v>
      </c>
    </row>
    <row r="118" spans="1:7" ht="34.5" customHeight="1">
      <c r="A118" s="69" t="s">
        <v>12</v>
      </c>
      <c r="B118" s="70" t="s">
        <v>205</v>
      </c>
      <c r="C118" s="70" t="s">
        <v>113</v>
      </c>
      <c r="D118" s="70" t="s">
        <v>11</v>
      </c>
      <c r="E118" s="14">
        <v>0</v>
      </c>
      <c r="F118" s="14">
        <v>250</v>
      </c>
      <c r="G118" s="15">
        <v>350</v>
      </c>
    </row>
    <row r="119" spans="1:7" ht="51.75" customHeight="1">
      <c r="A119" s="80" t="s">
        <v>88</v>
      </c>
      <c r="B119" s="66" t="s">
        <v>206</v>
      </c>
      <c r="C119" s="66"/>
      <c r="D119" s="66"/>
      <c r="E119" s="11">
        <f aca="true" t="shared" si="19" ref="E119:G123">E120</f>
        <v>205.9</v>
      </c>
      <c r="F119" s="11">
        <f t="shared" si="19"/>
        <v>250</v>
      </c>
      <c r="G119" s="4">
        <f t="shared" si="19"/>
        <v>250</v>
      </c>
    </row>
    <row r="120" spans="1:7" ht="34.5" customHeight="1">
      <c r="A120" s="67" t="s">
        <v>124</v>
      </c>
      <c r="B120" s="68" t="s">
        <v>206</v>
      </c>
      <c r="C120" s="68" t="s">
        <v>113</v>
      </c>
      <c r="D120" s="68"/>
      <c r="E120" s="12">
        <f t="shared" si="19"/>
        <v>205.9</v>
      </c>
      <c r="F120" s="12">
        <f t="shared" si="19"/>
        <v>250</v>
      </c>
      <c r="G120" s="13">
        <f t="shared" si="19"/>
        <v>250</v>
      </c>
    </row>
    <row r="121" spans="1:7" ht="34.5" customHeight="1">
      <c r="A121" s="187" t="s">
        <v>12</v>
      </c>
      <c r="B121" s="189" t="s">
        <v>206</v>
      </c>
      <c r="C121" s="189" t="s">
        <v>113</v>
      </c>
      <c r="D121" s="189" t="s">
        <v>11</v>
      </c>
      <c r="E121" s="190">
        <f>250-103+58.9</f>
        <v>205.9</v>
      </c>
      <c r="F121" s="14">
        <v>250</v>
      </c>
      <c r="G121" s="15">
        <v>250</v>
      </c>
    </row>
    <row r="122" spans="1:7" ht="34.5" customHeight="1">
      <c r="A122" s="80" t="s">
        <v>138</v>
      </c>
      <c r="B122" s="66" t="s">
        <v>207</v>
      </c>
      <c r="C122" s="66"/>
      <c r="D122" s="66"/>
      <c r="E122" s="11">
        <f t="shared" si="19"/>
        <v>51.9</v>
      </c>
      <c r="F122" s="11">
        <f t="shared" si="19"/>
        <v>50</v>
      </c>
      <c r="G122" s="4">
        <f t="shared" si="19"/>
        <v>50</v>
      </c>
    </row>
    <row r="123" spans="1:7" ht="34.5" customHeight="1">
      <c r="A123" s="67" t="s">
        <v>124</v>
      </c>
      <c r="B123" s="68" t="s">
        <v>207</v>
      </c>
      <c r="C123" s="68" t="s">
        <v>113</v>
      </c>
      <c r="D123" s="68"/>
      <c r="E123" s="12">
        <f t="shared" si="19"/>
        <v>51.9</v>
      </c>
      <c r="F123" s="12">
        <f t="shared" si="19"/>
        <v>50</v>
      </c>
      <c r="G123" s="13">
        <f t="shared" si="19"/>
        <v>50</v>
      </c>
    </row>
    <row r="124" spans="1:7" ht="34.5" customHeight="1">
      <c r="A124" s="69" t="s">
        <v>12</v>
      </c>
      <c r="B124" s="70" t="s">
        <v>207</v>
      </c>
      <c r="C124" s="70" t="s">
        <v>113</v>
      </c>
      <c r="D124" s="70" t="s">
        <v>11</v>
      </c>
      <c r="E124" s="14">
        <f>1+50.9</f>
        <v>51.9</v>
      </c>
      <c r="F124" s="14">
        <v>50</v>
      </c>
      <c r="G124" s="15">
        <v>50</v>
      </c>
    </row>
    <row r="125" spans="1:7" ht="34.5" customHeight="1">
      <c r="A125" s="80" t="s">
        <v>125</v>
      </c>
      <c r="B125" s="66" t="s">
        <v>208</v>
      </c>
      <c r="C125" s="66"/>
      <c r="D125" s="66"/>
      <c r="E125" s="11">
        <f aca="true" t="shared" si="20" ref="E125:G126">E126</f>
        <v>1052.6</v>
      </c>
      <c r="F125" s="11">
        <f t="shared" si="20"/>
        <v>0</v>
      </c>
      <c r="G125" s="4">
        <f t="shared" si="20"/>
        <v>0</v>
      </c>
    </row>
    <row r="126" spans="1:7" ht="34.5" customHeight="1">
      <c r="A126" s="67" t="s">
        <v>124</v>
      </c>
      <c r="B126" s="68" t="s">
        <v>208</v>
      </c>
      <c r="C126" s="68" t="s">
        <v>113</v>
      </c>
      <c r="D126" s="68"/>
      <c r="E126" s="12">
        <f t="shared" si="20"/>
        <v>1052.6</v>
      </c>
      <c r="F126" s="12">
        <f t="shared" si="20"/>
        <v>0</v>
      </c>
      <c r="G126" s="13">
        <f t="shared" si="20"/>
        <v>0</v>
      </c>
    </row>
    <row r="127" spans="1:7" ht="34.5" customHeight="1">
      <c r="A127" s="69" t="s">
        <v>12</v>
      </c>
      <c r="B127" s="70" t="s">
        <v>208</v>
      </c>
      <c r="C127" s="70" t="s">
        <v>113</v>
      </c>
      <c r="D127" s="70" t="s">
        <v>11</v>
      </c>
      <c r="E127" s="14">
        <v>1052.6</v>
      </c>
      <c r="F127" s="14">
        <v>0</v>
      </c>
      <c r="G127" s="15">
        <v>0</v>
      </c>
    </row>
    <row r="128" spans="1:7" ht="15.75">
      <c r="A128" s="142" t="s">
        <v>46</v>
      </c>
      <c r="B128" s="63" t="s">
        <v>44</v>
      </c>
      <c r="C128" s="135"/>
      <c r="D128" s="135"/>
      <c r="E128" s="143">
        <f>E129</f>
        <v>7777.9</v>
      </c>
      <c r="F128" s="143">
        <f>F129</f>
        <v>3049.6</v>
      </c>
      <c r="G128" s="144">
        <f>G129</f>
        <v>3066.3</v>
      </c>
    </row>
    <row r="129" spans="1:7" ht="15.75">
      <c r="A129" s="71" t="s">
        <v>33</v>
      </c>
      <c r="B129" s="63" t="s">
        <v>45</v>
      </c>
      <c r="C129" s="63"/>
      <c r="D129" s="63"/>
      <c r="E129" s="29">
        <f>E130+E133+E136+E139+E148+E154+E173+E176+E179+E182+E185+E170+E188+E157+E162+E142+E145+E151+E167</f>
        <v>7777.9</v>
      </c>
      <c r="F129" s="29">
        <f>F130+F133+F136+F139+F148+F154+F173+F176+F179+F182+F185+F170+F188+F157+F162+F142+F145+F151+F167</f>
        <v>3049.6</v>
      </c>
      <c r="G129" s="29">
        <f>G130+G133+G136+G139+G148+G154+G173+G176+G179+G182+G185+G170+G188+G157+G162+G142+G145+G151+G167</f>
        <v>3066.3</v>
      </c>
    </row>
    <row r="130" spans="1:7" ht="15">
      <c r="A130" s="75" t="s">
        <v>67</v>
      </c>
      <c r="B130" s="66" t="s">
        <v>68</v>
      </c>
      <c r="C130" s="66"/>
      <c r="D130" s="66"/>
      <c r="E130" s="11">
        <f aca="true" t="shared" si="21" ref="E130:G131">E131</f>
        <v>443.40000000000003</v>
      </c>
      <c r="F130" s="11">
        <f t="shared" si="21"/>
        <v>525.7</v>
      </c>
      <c r="G130" s="4">
        <f t="shared" si="21"/>
        <v>557.2</v>
      </c>
    </row>
    <row r="131" spans="1:7" ht="15">
      <c r="A131" s="145" t="s">
        <v>123</v>
      </c>
      <c r="B131" s="82" t="s">
        <v>68</v>
      </c>
      <c r="C131" s="82" t="s">
        <v>116</v>
      </c>
      <c r="D131" s="82"/>
      <c r="E131" s="30">
        <f t="shared" si="21"/>
        <v>443.40000000000003</v>
      </c>
      <c r="F131" s="30">
        <f t="shared" si="21"/>
        <v>525.7</v>
      </c>
      <c r="G131" s="5">
        <f t="shared" si="21"/>
        <v>557.2</v>
      </c>
    </row>
    <row r="132" spans="1:7" ht="15">
      <c r="A132" s="184" t="s">
        <v>19</v>
      </c>
      <c r="B132" s="84" t="s">
        <v>68</v>
      </c>
      <c r="C132" s="84" t="s">
        <v>116</v>
      </c>
      <c r="D132" s="84" t="s">
        <v>20</v>
      </c>
      <c r="E132" s="26">
        <f>443.3+0.1</f>
        <v>443.40000000000003</v>
      </c>
      <c r="F132" s="26">
        <v>525.7</v>
      </c>
      <c r="G132" s="6">
        <v>557.2</v>
      </c>
    </row>
    <row r="133" spans="1:7" ht="15">
      <c r="A133" s="80" t="s">
        <v>69</v>
      </c>
      <c r="B133" s="66" t="s">
        <v>70</v>
      </c>
      <c r="C133" s="66"/>
      <c r="D133" s="66"/>
      <c r="E133" s="11">
        <f aca="true" t="shared" si="22" ref="E133:G134">E134</f>
        <v>70</v>
      </c>
      <c r="F133" s="11">
        <f t="shared" si="22"/>
        <v>50</v>
      </c>
      <c r="G133" s="4">
        <f t="shared" si="22"/>
        <v>50</v>
      </c>
    </row>
    <row r="134" spans="1:7" ht="15">
      <c r="A134" s="121" t="s">
        <v>122</v>
      </c>
      <c r="B134" s="82" t="s">
        <v>70</v>
      </c>
      <c r="C134" s="82" t="s">
        <v>117</v>
      </c>
      <c r="D134" s="82"/>
      <c r="E134" s="30">
        <f t="shared" si="22"/>
        <v>70</v>
      </c>
      <c r="F134" s="30">
        <f t="shared" si="22"/>
        <v>50</v>
      </c>
      <c r="G134" s="5">
        <f t="shared" si="22"/>
        <v>50</v>
      </c>
    </row>
    <row r="135" spans="1:7" ht="15">
      <c r="A135" s="69" t="s">
        <v>23</v>
      </c>
      <c r="B135" s="84" t="s">
        <v>70</v>
      </c>
      <c r="C135" s="84" t="s">
        <v>117</v>
      </c>
      <c r="D135" s="84" t="s">
        <v>24</v>
      </c>
      <c r="E135" s="26">
        <v>70</v>
      </c>
      <c r="F135" s="26">
        <v>50</v>
      </c>
      <c r="G135" s="6">
        <v>50</v>
      </c>
    </row>
    <row r="136" spans="1:7" ht="15">
      <c r="A136" s="80" t="s">
        <v>60</v>
      </c>
      <c r="B136" s="66" t="s">
        <v>61</v>
      </c>
      <c r="C136" s="66"/>
      <c r="D136" s="66"/>
      <c r="E136" s="11">
        <f aca="true" t="shared" si="23" ref="E136:G137">E137</f>
        <v>72</v>
      </c>
      <c r="F136" s="11">
        <f t="shared" si="23"/>
        <v>100</v>
      </c>
      <c r="G136" s="4">
        <f t="shared" si="23"/>
        <v>100</v>
      </c>
    </row>
    <row r="137" spans="1:7" ht="15">
      <c r="A137" s="145" t="s">
        <v>121</v>
      </c>
      <c r="B137" s="82" t="s">
        <v>61</v>
      </c>
      <c r="C137" s="82" t="s">
        <v>115</v>
      </c>
      <c r="D137" s="82"/>
      <c r="E137" s="30">
        <f t="shared" si="23"/>
        <v>72</v>
      </c>
      <c r="F137" s="30">
        <f t="shared" si="23"/>
        <v>100</v>
      </c>
      <c r="G137" s="5">
        <f t="shared" si="23"/>
        <v>100</v>
      </c>
    </row>
    <row r="138" spans="1:7" ht="15">
      <c r="A138" s="69" t="s">
        <v>30</v>
      </c>
      <c r="B138" s="84" t="s">
        <v>61</v>
      </c>
      <c r="C138" s="84" t="s">
        <v>115</v>
      </c>
      <c r="D138" s="84" t="s">
        <v>10</v>
      </c>
      <c r="E138" s="26">
        <f>100-28</f>
        <v>72</v>
      </c>
      <c r="F138" s="26">
        <v>100</v>
      </c>
      <c r="G138" s="6">
        <v>100</v>
      </c>
    </row>
    <row r="139" spans="1:7" ht="15">
      <c r="A139" s="75" t="s">
        <v>62</v>
      </c>
      <c r="B139" s="66" t="s">
        <v>63</v>
      </c>
      <c r="C139" s="66"/>
      <c r="D139" s="66"/>
      <c r="E139" s="11">
        <f aca="true" t="shared" si="24" ref="E139:G140">E140</f>
        <v>21.2</v>
      </c>
      <c r="F139" s="11">
        <f t="shared" si="24"/>
        <v>23.6</v>
      </c>
      <c r="G139" s="4">
        <f t="shared" si="24"/>
        <v>24.5</v>
      </c>
    </row>
    <row r="140" spans="1:7" ht="30">
      <c r="A140" s="67" t="s">
        <v>124</v>
      </c>
      <c r="B140" s="82" t="s">
        <v>63</v>
      </c>
      <c r="C140" s="82" t="s">
        <v>113</v>
      </c>
      <c r="D140" s="82"/>
      <c r="E140" s="30">
        <f t="shared" si="24"/>
        <v>21.2</v>
      </c>
      <c r="F140" s="30">
        <f t="shared" si="24"/>
        <v>23.6</v>
      </c>
      <c r="G140" s="5">
        <f t="shared" si="24"/>
        <v>24.5</v>
      </c>
    </row>
    <row r="141" spans="1:7" ht="15">
      <c r="A141" s="69" t="s">
        <v>2</v>
      </c>
      <c r="B141" s="84" t="s">
        <v>63</v>
      </c>
      <c r="C141" s="84" t="s">
        <v>113</v>
      </c>
      <c r="D141" s="84" t="s">
        <v>22</v>
      </c>
      <c r="E141" s="26">
        <f>22.7-1.5</f>
        <v>21.2</v>
      </c>
      <c r="F141" s="26">
        <v>23.6</v>
      </c>
      <c r="G141" s="6">
        <v>24.5</v>
      </c>
    </row>
    <row r="142" spans="1:7" ht="45">
      <c r="A142" s="75" t="s">
        <v>101</v>
      </c>
      <c r="B142" s="66" t="s">
        <v>100</v>
      </c>
      <c r="C142" s="66"/>
      <c r="D142" s="66"/>
      <c r="E142" s="11">
        <f aca="true" t="shared" si="25" ref="E142:G143">E143</f>
        <v>30</v>
      </c>
      <c r="F142" s="11">
        <f t="shared" si="25"/>
        <v>90</v>
      </c>
      <c r="G142" s="4">
        <f t="shared" si="25"/>
        <v>222.2</v>
      </c>
    </row>
    <row r="143" spans="1:7" ht="30">
      <c r="A143" s="67" t="s">
        <v>124</v>
      </c>
      <c r="B143" s="82" t="s">
        <v>100</v>
      </c>
      <c r="C143" s="82" t="s">
        <v>113</v>
      </c>
      <c r="D143" s="82"/>
      <c r="E143" s="30">
        <f t="shared" si="25"/>
        <v>30</v>
      </c>
      <c r="F143" s="30">
        <f t="shared" si="25"/>
        <v>90</v>
      </c>
      <c r="G143" s="5">
        <f t="shared" si="25"/>
        <v>222.2</v>
      </c>
    </row>
    <row r="144" spans="1:7" ht="15">
      <c r="A144" s="187" t="s">
        <v>2</v>
      </c>
      <c r="B144" s="191" t="s">
        <v>100</v>
      </c>
      <c r="C144" s="191" t="s">
        <v>113</v>
      </c>
      <c r="D144" s="191" t="s">
        <v>22</v>
      </c>
      <c r="E144" s="192">
        <v>30</v>
      </c>
      <c r="F144" s="26">
        <v>90</v>
      </c>
      <c r="G144" s="6">
        <v>222.2</v>
      </c>
    </row>
    <row r="145" spans="1:7" ht="15">
      <c r="A145" s="75" t="s">
        <v>109</v>
      </c>
      <c r="B145" s="66" t="s">
        <v>108</v>
      </c>
      <c r="C145" s="66"/>
      <c r="D145" s="66"/>
      <c r="E145" s="11">
        <f aca="true" t="shared" si="26" ref="E145:G146">E146</f>
        <v>99</v>
      </c>
      <c r="F145" s="11">
        <f t="shared" si="26"/>
        <v>300</v>
      </c>
      <c r="G145" s="4">
        <f t="shared" si="26"/>
        <v>50</v>
      </c>
    </row>
    <row r="146" spans="1:7" ht="30">
      <c r="A146" s="67" t="s">
        <v>124</v>
      </c>
      <c r="B146" s="82" t="s">
        <v>108</v>
      </c>
      <c r="C146" s="82" t="s">
        <v>113</v>
      </c>
      <c r="D146" s="82"/>
      <c r="E146" s="30">
        <f t="shared" si="26"/>
        <v>99</v>
      </c>
      <c r="F146" s="30">
        <f t="shared" si="26"/>
        <v>300</v>
      </c>
      <c r="G146" s="5">
        <f t="shared" si="26"/>
        <v>50</v>
      </c>
    </row>
    <row r="147" spans="1:7" ht="15">
      <c r="A147" s="69" t="s">
        <v>97</v>
      </c>
      <c r="B147" s="84" t="s">
        <v>108</v>
      </c>
      <c r="C147" s="84" t="s">
        <v>113</v>
      </c>
      <c r="D147" s="84" t="s">
        <v>98</v>
      </c>
      <c r="E147" s="26">
        <v>99</v>
      </c>
      <c r="F147" s="26">
        <v>300</v>
      </c>
      <c r="G147" s="6">
        <v>50</v>
      </c>
    </row>
    <row r="148" spans="1:7" ht="30">
      <c r="A148" s="80" t="s">
        <v>64</v>
      </c>
      <c r="B148" s="66" t="s">
        <v>65</v>
      </c>
      <c r="C148" s="66"/>
      <c r="D148" s="66"/>
      <c r="E148" s="11">
        <f aca="true" t="shared" si="27" ref="E148:G149">E149</f>
        <v>765.4</v>
      </c>
      <c r="F148" s="11">
        <f t="shared" si="27"/>
        <v>686.1</v>
      </c>
      <c r="G148" s="4">
        <f t="shared" si="27"/>
        <v>748.8</v>
      </c>
    </row>
    <row r="149" spans="1:7" ht="30">
      <c r="A149" s="67" t="s">
        <v>124</v>
      </c>
      <c r="B149" s="82" t="s">
        <v>65</v>
      </c>
      <c r="C149" s="82" t="s">
        <v>113</v>
      </c>
      <c r="D149" s="82"/>
      <c r="E149" s="12">
        <f t="shared" si="27"/>
        <v>765.4</v>
      </c>
      <c r="F149" s="12">
        <f t="shared" si="27"/>
        <v>686.1</v>
      </c>
      <c r="G149" s="13">
        <f t="shared" si="27"/>
        <v>748.8</v>
      </c>
    </row>
    <row r="150" spans="1:7" ht="15">
      <c r="A150" s="69" t="s">
        <v>28</v>
      </c>
      <c r="B150" s="84" t="s">
        <v>65</v>
      </c>
      <c r="C150" s="84" t="s">
        <v>113</v>
      </c>
      <c r="D150" s="84" t="s">
        <v>29</v>
      </c>
      <c r="E150" s="14">
        <v>765.4</v>
      </c>
      <c r="F150" s="14">
        <v>686.1</v>
      </c>
      <c r="G150" s="15">
        <v>748.8</v>
      </c>
    </row>
    <row r="151" spans="1:7" ht="30">
      <c r="A151" s="80" t="s">
        <v>111</v>
      </c>
      <c r="B151" s="66" t="s">
        <v>110</v>
      </c>
      <c r="C151" s="66"/>
      <c r="D151" s="66"/>
      <c r="E151" s="11">
        <f aca="true" t="shared" si="28" ref="E151:G152">E152</f>
        <v>191</v>
      </c>
      <c r="F151" s="11">
        <f t="shared" si="28"/>
        <v>235.1</v>
      </c>
      <c r="G151" s="11">
        <f t="shared" si="28"/>
        <v>244.5</v>
      </c>
    </row>
    <row r="152" spans="1:7" ht="30">
      <c r="A152" s="67" t="s">
        <v>124</v>
      </c>
      <c r="B152" s="82" t="s">
        <v>110</v>
      </c>
      <c r="C152" s="82" t="s">
        <v>113</v>
      </c>
      <c r="D152" s="82"/>
      <c r="E152" s="30">
        <f t="shared" si="28"/>
        <v>191</v>
      </c>
      <c r="F152" s="30">
        <f t="shared" si="28"/>
        <v>235.1</v>
      </c>
      <c r="G152" s="5">
        <f t="shared" si="28"/>
        <v>244.5</v>
      </c>
    </row>
    <row r="153" spans="1:7" ht="15">
      <c r="A153" s="69" t="s">
        <v>5</v>
      </c>
      <c r="B153" s="84" t="s">
        <v>110</v>
      </c>
      <c r="C153" s="84" t="s">
        <v>113</v>
      </c>
      <c r="D153" s="84" t="s">
        <v>6</v>
      </c>
      <c r="E153" s="26">
        <f>226.1-35.1</f>
        <v>191</v>
      </c>
      <c r="F153" s="26">
        <v>235.1</v>
      </c>
      <c r="G153" s="6">
        <v>244.5</v>
      </c>
    </row>
    <row r="154" spans="1:7" ht="30">
      <c r="A154" s="75" t="s">
        <v>193</v>
      </c>
      <c r="B154" s="66" t="s">
        <v>192</v>
      </c>
      <c r="C154" s="66"/>
      <c r="D154" s="66"/>
      <c r="E154" s="11">
        <f aca="true" t="shared" si="29" ref="E154:G155">E155</f>
        <v>490.1</v>
      </c>
      <c r="F154" s="11">
        <f t="shared" si="29"/>
        <v>508.7</v>
      </c>
      <c r="G154" s="11">
        <f t="shared" si="29"/>
        <v>528.4</v>
      </c>
    </row>
    <row r="155" spans="1:7" ht="30">
      <c r="A155" s="67" t="s">
        <v>124</v>
      </c>
      <c r="B155" s="82" t="s">
        <v>192</v>
      </c>
      <c r="C155" s="82" t="s">
        <v>113</v>
      </c>
      <c r="D155" s="82"/>
      <c r="E155" s="30">
        <f t="shared" si="29"/>
        <v>490.1</v>
      </c>
      <c r="F155" s="30">
        <f t="shared" si="29"/>
        <v>508.7</v>
      </c>
      <c r="G155" s="5">
        <f t="shared" si="29"/>
        <v>528.4</v>
      </c>
    </row>
    <row r="156" spans="1:7" ht="15">
      <c r="A156" s="69" t="s">
        <v>3</v>
      </c>
      <c r="B156" s="84" t="s">
        <v>192</v>
      </c>
      <c r="C156" s="84" t="s">
        <v>113</v>
      </c>
      <c r="D156" s="84" t="s">
        <v>4</v>
      </c>
      <c r="E156" s="26">
        <v>490.1</v>
      </c>
      <c r="F156" s="26">
        <v>508.7</v>
      </c>
      <c r="G156" s="6">
        <v>528.4</v>
      </c>
    </row>
    <row r="157" spans="1:7" ht="15">
      <c r="A157" s="80" t="s">
        <v>77</v>
      </c>
      <c r="B157" s="66" t="s">
        <v>76</v>
      </c>
      <c r="C157" s="66"/>
      <c r="D157" s="66"/>
      <c r="E157" s="11">
        <f>E158+E160</f>
        <v>559.8999999999999</v>
      </c>
      <c r="F157" s="11">
        <f>F158+F160</f>
        <v>100</v>
      </c>
      <c r="G157" s="11">
        <f>G158+G160</f>
        <v>100</v>
      </c>
    </row>
    <row r="158" spans="1:7" ht="30">
      <c r="A158" s="67" t="s">
        <v>124</v>
      </c>
      <c r="B158" s="82" t="s">
        <v>76</v>
      </c>
      <c r="C158" s="82" t="s">
        <v>113</v>
      </c>
      <c r="D158" s="82"/>
      <c r="E158" s="30">
        <f>E159</f>
        <v>541.5999999999999</v>
      </c>
      <c r="F158" s="30">
        <f>F159</f>
        <v>100</v>
      </c>
      <c r="G158" s="5">
        <f>G159</f>
        <v>100</v>
      </c>
    </row>
    <row r="159" spans="1:7" ht="15">
      <c r="A159" s="187" t="s">
        <v>5</v>
      </c>
      <c r="B159" s="191" t="s">
        <v>76</v>
      </c>
      <c r="C159" s="191" t="s">
        <v>113</v>
      </c>
      <c r="D159" s="191" t="s">
        <v>6</v>
      </c>
      <c r="E159" s="192">
        <f>30+58+28-4.7+430.4-0.1</f>
        <v>541.5999999999999</v>
      </c>
      <c r="F159" s="26">
        <v>100</v>
      </c>
      <c r="G159" s="6">
        <v>100</v>
      </c>
    </row>
    <row r="160" spans="1:7" ht="15">
      <c r="A160" s="193" t="s">
        <v>121</v>
      </c>
      <c r="B160" s="194" t="s">
        <v>76</v>
      </c>
      <c r="C160" s="194">
        <v>800</v>
      </c>
      <c r="D160" s="194"/>
      <c r="E160" s="195">
        <f>E161</f>
        <v>18.3</v>
      </c>
      <c r="F160" s="24">
        <f>F161</f>
        <v>0</v>
      </c>
      <c r="G160" s="25">
        <f>G161</f>
        <v>0</v>
      </c>
    </row>
    <row r="161" spans="1:7" ht="15">
      <c r="A161" s="187" t="s">
        <v>5</v>
      </c>
      <c r="B161" s="191" t="s">
        <v>76</v>
      </c>
      <c r="C161" s="191">
        <v>800</v>
      </c>
      <c r="D161" s="191" t="s">
        <v>6</v>
      </c>
      <c r="E161" s="192">
        <v>18.3</v>
      </c>
      <c r="F161" s="26">
        <v>0</v>
      </c>
      <c r="G161" s="6">
        <v>0</v>
      </c>
    </row>
    <row r="162" spans="1:7" ht="30">
      <c r="A162" s="147" t="s">
        <v>99</v>
      </c>
      <c r="B162" s="101" t="s">
        <v>81</v>
      </c>
      <c r="C162" s="148"/>
      <c r="D162" s="101"/>
      <c r="E162" s="149">
        <f>E165+E163</f>
        <v>289.6</v>
      </c>
      <c r="F162" s="150">
        <f>F165+F163</f>
        <v>299.6</v>
      </c>
      <c r="G162" s="151">
        <f>G165+G163</f>
        <v>309.9</v>
      </c>
    </row>
    <row r="163" spans="1:7" ht="60">
      <c r="A163" s="78" t="s">
        <v>120</v>
      </c>
      <c r="B163" s="82" t="s">
        <v>81</v>
      </c>
      <c r="C163" s="82" t="s">
        <v>114</v>
      </c>
      <c r="D163" s="82"/>
      <c r="E163" s="85">
        <f>E164</f>
        <v>242.6</v>
      </c>
      <c r="F163" s="12">
        <f>F164</f>
        <v>242.6</v>
      </c>
      <c r="G163" s="13">
        <f>G164</f>
        <v>309.9</v>
      </c>
    </row>
    <row r="164" spans="1:7" ht="15">
      <c r="A164" s="69" t="s">
        <v>83</v>
      </c>
      <c r="B164" s="84" t="s">
        <v>81</v>
      </c>
      <c r="C164" s="84" t="s">
        <v>114</v>
      </c>
      <c r="D164" s="84" t="s">
        <v>82</v>
      </c>
      <c r="E164" s="86">
        <v>242.6</v>
      </c>
      <c r="F164" s="14">
        <v>242.6</v>
      </c>
      <c r="G164" s="15">
        <v>309.9</v>
      </c>
    </row>
    <row r="165" spans="1:7" ht="30">
      <c r="A165" s="67" t="s">
        <v>124</v>
      </c>
      <c r="B165" s="82" t="s">
        <v>81</v>
      </c>
      <c r="C165" s="82" t="s">
        <v>113</v>
      </c>
      <c r="D165" s="82"/>
      <c r="E165" s="12">
        <f>E166</f>
        <v>47</v>
      </c>
      <c r="F165" s="12">
        <f>F166</f>
        <v>57</v>
      </c>
      <c r="G165" s="13">
        <f>G166</f>
        <v>0</v>
      </c>
    </row>
    <row r="166" spans="1:7" ht="15">
      <c r="A166" s="69" t="s">
        <v>83</v>
      </c>
      <c r="B166" s="84" t="s">
        <v>81</v>
      </c>
      <c r="C166" s="84" t="s">
        <v>113</v>
      </c>
      <c r="D166" s="84" t="s">
        <v>82</v>
      </c>
      <c r="E166" s="14">
        <f>54.8-7.8</f>
        <v>47</v>
      </c>
      <c r="F166" s="14">
        <f>54.8+2.2</f>
        <v>57</v>
      </c>
      <c r="G166" s="15">
        <v>0</v>
      </c>
    </row>
    <row r="167" spans="1:7" ht="15">
      <c r="A167" s="177" t="s">
        <v>195</v>
      </c>
      <c r="B167" s="66" t="s">
        <v>194</v>
      </c>
      <c r="C167" s="66"/>
      <c r="D167" s="66"/>
      <c r="E167" s="11">
        <f aca="true" t="shared" si="30" ref="E167:G168">E168</f>
        <v>4000</v>
      </c>
      <c r="F167" s="11">
        <f t="shared" si="30"/>
        <v>0</v>
      </c>
      <c r="G167" s="11">
        <f t="shared" si="30"/>
        <v>0</v>
      </c>
    </row>
    <row r="168" spans="1:7" ht="30">
      <c r="A168" s="176" t="s">
        <v>127</v>
      </c>
      <c r="B168" s="82" t="s">
        <v>194</v>
      </c>
      <c r="C168" s="82">
        <v>400</v>
      </c>
      <c r="D168" s="82"/>
      <c r="E168" s="30">
        <f t="shared" si="30"/>
        <v>4000</v>
      </c>
      <c r="F168" s="30">
        <f t="shared" si="30"/>
        <v>0</v>
      </c>
      <c r="G168" s="5">
        <f t="shared" si="30"/>
        <v>0</v>
      </c>
    </row>
    <row r="169" spans="1:7" ht="15">
      <c r="A169" s="69" t="s">
        <v>5</v>
      </c>
      <c r="B169" s="84" t="s">
        <v>194</v>
      </c>
      <c r="C169" s="84">
        <v>400</v>
      </c>
      <c r="D169" s="84" t="s">
        <v>6</v>
      </c>
      <c r="E169" s="26">
        <v>4000</v>
      </c>
      <c r="F169" s="26">
        <v>0</v>
      </c>
      <c r="G169" s="6">
        <v>0</v>
      </c>
    </row>
    <row r="170" spans="1:7" ht="30">
      <c r="A170" s="152" t="s">
        <v>53</v>
      </c>
      <c r="B170" s="81" t="s">
        <v>54</v>
      </c>
      <c r="C170" s="81"/>
      <c r="D170" s="81"/>
      <c r="E170" s="44">
        <f aca="true" t="shared" si="31" ref="E170:G171">E171</f>
        <v>130.8</v>
      </c>
      <c r="F170" s="44">
        <f t="shared" si="31"/>
        <v>130.8</v>
      </c>
      <c r="G170" s="45">
        <f t="shared" si="31"/>
        <v>130.8</v>
      </c>
    </row>
    <row r="171" spans="1:7" ht="30">
      <c r="A171" s="78" t="s">
        <v>124</v>
      </c>
      <c r="B171" s="82" t="s">
        <v>54</v>
      </c>
      <c r="C171" s="82" t="s">
        <v>113</v>
      </c>
      <c r="D171" s="82"/>
      <c r="E171" s="12">
        <f t="shared" si="31"/>
        <v>130.8</v>
      </c>
      <c r="F171" s="12">
        <f t="shared" si="31"/>
        <v>130.8</v>
      </c>
      <c r="G171" s="13">
        <f t="shared" si="31"/>
        <v>130.8</v>
      </c>
    </row>
    <row r="172" spans="1:7" ht="15">
      <c r="A172" s="69" t="s">
        <v>28</v>
      </c>
      <c r="B172" s="84" t="s">
        <v>54</v>
      </c>
      <c r="C172" s="84" t="s">
        <v>113</v>
      </c>
      <c r="D172" s="84" t="s">
        <v>29</v>
      </c>
      <c r="E172" s="14">
        <v>130.8</v>
      </c>
      <c r="F172" s="14">
        <v>130.8</v>
      </c>
      <c r="G172" s="15">
        <v>130.8</v>
      </c>
    </row>
    <row r="173" spans="1:7" ht="30">
      <c r="A173" s="80" t="s">
        <v>86</v>
      </c>
      <c r="B173" s="66" t="s">
        <v>55</v>
      </c>
      <c r="C173" s="66"/>
      <c r="D173" s="66"/>
      <c r="E173" s="11">
        <f aca="true" t="shared" si="32" ref="E173:G174">E174</f>
        <v>205.7</v>
      </c>
      <c r="F173" s="11">
        <f t="shared" si="32"/>
        <v>0</v>
      </c>
      <c r="G173" s="4">
        <f t="shared" si="32"/>
        <v>0</v>
      </c>
    </row>
    <row r="174" spans="1:7" ht="15">
      <c r="A174" s="153" t="s">
        <v>119</v>
      </c>
      <c r="B174" s="82" t="s">
        <v>55</v>
      </c>
      <c r="C174" s="82" t="s">
        <v>118</v>
      </c>
      <c r="D174" s="82"/>
      <c r="E174" s="30">
        <f t="shared" si="32"/>
        <v>205.7</v>
      </c>
      <c r="F174" s="30">
        <f t="shared" si="32"/>
        <v>0</v>
      </c>
      <c r="G174" s="5">
        <f t="shared" si="32"/>
        <v>0</v>
      </c>
    </row>
    <row r="175" spans="1:7" ht="30">
      <c r="A175" s="69" t="s">
        <v>79</v>
      </c>
      <c r="B175" s="84" t="s">
        <v>55</v>
      </c>
      <c r="C175" s="84" t="s">
        <v>118</v>
      </c>
      <c r="D175" s="84" t="s">
        <v>25</v>
      </c>
      <c r="E175" s="26">
        <v>205.7</v>
      </c>
      <c r="F175" s="26">
        <v>0</v>
      </c>
      <c r="G175" s="6">
        <v>0</v>
      </c>
    </row>
    <row r="176" spans="1:7" ht="45">
      <c r="A176" s="154" t="s">
        <v>56</v>
      </c>
      <c r="B176" s="155" t="s">
        <v>57</v>
      </c>
      <c r="C176" s="155"/>
      <c r="D176" s="155"/>
      <c r="E176" s="31">
        <f aca="true" t="shared" si="33" ref="E176:G177">E177</f>
        <v>104.7</v>
      </c>
      <c r="F176" s="31">
        <f t="shared" si="33"/>
        <v>0</v>
      </c>
      <c r="G176" s="32">
        <f t="shared" si="33"/>
        <v>0</v>
      </c>
    </row>
    <row r="177" spans="1:7" ht="15">
      <c r="A177" s="153" t="s">
        <v>119</v>
      </c>
      <c r="B177" s="156" t="s">
        <v>57</v>
      </c>
      <c r="C177" s="82" t="s">
        <v>118</v>
      </c>
      <c r="D177" s="156"/>
      <c r="E177" s="33">
        <f t="shared" si="33"/>
        <v>104.7</v>
      </c>
      <c r="F177" s="33">
        <f t="shared" si="33"/>
        <v>0</v>
      </c>
      <c r="G177" s="34">
        <f t="shared" si="33"/>
        <v>0</v>
      </c>
    </row>
    <row r="178" spans="1:7" ht="15">
      <c r="A178" s="157" t="s">
        <v>27</v>
      </c>
      <c r="B178" s="158" t="s">
        <v>57</v>
      </c>
      <c r="C178" s="84" t="s">
        <v>118</v>
      </c>
      <c r="D178" s="158" t="s">
        <v>26</v>
      </c>
      <c r="E178" s="35">
        <v>104.7</v>
      </c>
      <c r="F178" s="35">
        <v>0</v>
      </c>
      <c r="G178" s="36">
        <v>0</v>
      </c>
    </row>
    <row r="179" spans="1:7" ht="30">
      <c r="A179" s="80" t="s">
        <v>58</v>
      </c>
      <c r="B179" s="66" t="s">
        <v>59</v>
      </c>
      <c r="C179" s="66"/>
      <c r="D179" s="66"/>
      <c r="E179" s="11">
        <f aca="true" t="shared" si="34" ref="E179:G180">E180</f>
        <v>84.5</v>
      </c>
      <c r="F179" s="11">
        <f t="shared" si="34"/>
        <v>0</v>
      </c>
      <c r="G179" s="4">
        <f t="shared" si="34"/>
        <v>0</v>
      </c>
    </row>
    <row r="180" spans="1:7" ht="15">
      <c r="A180" s="153" t="s">
        <v>119</v>
      </c>
      <c r="B180" s="82" t="s">
        <v>59</v>
      </c>
      <c r="C180" s="82" t="s">
        <v>118</v>
      </c>
      <c r="D180" s="82"/>
      <c r="E180" s="30">
        <f t="shared" si="34"/>
        <v>84.5</v>
      </c>
      <c r="F180" s="30">
        <f t="shared" si="34"/>
        <v>0</v>
      </c>
      <c r="G180" s="5">
        <f t="shared" si="34"/>
        <v>0</v>
      </c>
    </row>
    <row r="181" spans="1:7" ht="15">
      <c r="A181" s="69" t="s">
        <v>2</v>
      </c>
      <c r="B181" s="84" t="s">
        <v>59</v>
      </c>
      <c r="C181" s="84" t="s">
        <v>118</v>
      </c>
      <c r="D181" s="84" t="s">
        <v>22</v>
      </c>
      <c r="E181" s="26">
        <v>84.5</v>
      </c>
      <c r="F181" s="26">
        <v>0</v>
      </c>
      <c r="G181" s="6">
        <v>0</v>
      </c>
    </row>
    <row r="182" spans="1:7" ht="30">
      <c r="A182" s="159" t="s">
        <v>47</v>
      </c>
      <c r="B182" s="155" t="s">
        <v>48</v>
      </c>
      <c r="C182" s="155"/>
      <c r="D182" s="155"/>
      <c r="E182" s="31">
        <f aca="true" t="shared" si="35" ref="E182:G183">E183</f>
        <v>76</v>
      </c>
      <c r="F182" s="31">
        <f t="shared" si="35"/>
        <v>0</v>
      </c>
      <c r="G182" s="32">
        <f t="shared" si="35"/>
        <v>0</v>
      </c>
    </row>
    <row r="183" spans="1:7" ht="15">
      <c r="A183" s="153" t="s">
        <v>119</v>
      </c>
      <c r="B183" s="156" t="s">
        <v>48</v>
      </c>
      <c r="C183" s="82" t="s">
        <v>118</v>
      </c>
      <c r="D183" s="156"/>
      <c r="E183" s="33">
        <f t="shared" si="35"/>
        <v>76</v>
      </c>
      <c r="F183" s="33">
        <f t="shared" si="35"/>
        <v>0</v>
      </c>
      <c r="G183" s="34">
        <f t="shared" si="35"/>
        <v>0</v>
      </c>
    </row>
    <row r="184" spans="1:7" ht="45">
      <c r="A184" s="69" t="s">
        <v>9</v>
      </c>
      <c r="B184" s="158" t="s">
        <v>48</v>
      </c>
      <c r="C184" s="84" t="s">
        <v>118</v>
      </c>
      <c r="D184" s="158" t="s">
        <v>1</v>
      </c>
      <c r="E184" s="35">
        <v>76</v>
      </c>
      <c r="F184" s="35">
        <v>0</v>
      </c>
      <c r="G184" s="36">
        <v>0</v>
      </c>
    </row>
    <row r="185" spans="1:7" ht="45">
      <c r="A185" s="80" t="s">
        <v>49</v>
      </c>
      <c r="B185" s="66" t="s">
        <v>50</v>
      </c>
      <c r="C185" s="66"/>
      <c r="D185" s="66"/>
      <c r="E185" s="11">
        <f aca="true" t="shared" si="36" ref="E185:G186">E186</f>
        <v>39.6</v>
      </c>
      <c r="F185" s="11">
        <f t="shared" si="36"/>
        <v>0</v>
      </c>
      <c r="G185" s="4">
        <f t="shared" si="36"/>
        <v>0</v>
      </c>
    </row>
    <row r="186" spans="1:7" ht="15">
      <c r="A186" s="153" t="s">
        <v>119</v>
      </c>
      <c r="B186" s="82" t="s">
        <v>50</v>
      </c>
      <c r="C186" s="82" t="s">
        <v>118</v>
      </c>
      <c r="D186" s="82"/>
      <c r="E186" s="30">
        <f t="shared" si="36"/>
        <v>39.6</v>
      </c>
      <c r="F186" s="30">
        <f t="shared" si="36"/>
        <v>0</v>
      </c>
      <c r="G186" s="5">
        <f t="shared" si="36"/>
        <v>0</v>
      </c>
    </row>
    <row r="187" spans="1:7" ht="45">
      <c r="A187" s="69" t="s">
        <v>8</v>
      </c>
      <c r="B187" s="84" t="s">
        <v>50</v>
      </c>
      <c r="C187" s="84" t="s">
        <v>118</v>
      </c>
      <c r="D187" s="84" t="s">
        <v>0</v>
      </c>
      <c r="E187" s="26">
        <v>39.6</v>
      </c>
      <c r="F187" s="26">
        <v>0</v>
      </c>
      <c r="G187" s="6">
        <v>0</v>
      </c>
    </row>
    <row r="188" spans="1:7" ht="30">
      <c r="A188" s="160" t="s">
        <v>52</v>
      </c>
      <c r="B188" s="66" t="s">
        <v>51</v>
      </c>
      <c r="C188" s="66"/>
      <c r="D188" s="66"/>
      <c r="E188" s="11">
        <f aca="true" t="shared" si="37" ref="E188:G189">E189</f>
        <v>105</v>
      </c>
      <c r="F188" s="11">
        <f t="shared" si="37"/>
        <v>0</v>
      </c>
      <c r="G188" s="4">
        <f t="shared" si="37"/>
        <v>0</v>
      </c>
    </row>
    <row r="189" spans="1:7" ht="15">
      <c r="A189" s="153" t="s">
        <v>119</v>
      </c>
      <c r="B189" s="82" t="s">
        <v>51</v>
      </c>
      <c r="C189" s="82" t="s">
        <v>118</v>
      </c>
      <c r="D189" s="82"/>
      <c r="E189" s="30">
        <f t="shared" si="37"/>
        <v>105</v>
      </c>
      <c r="F189" s="30">
        <f t="shared" si="37"/>
        <v>0</v>
      </c>
      <c r="G189" s="5">
        <f t="shared" si="37"/>
        <v>0</v>
      </c>
    </row>
    <row r="190" spans="1:7" ht="45.75" thickBot="1">
      <c r="A190" s="69" t="s">
        <v>9</v>
      </c>
      <c r="B190" s="84" t="s">
        <v>51</v>
      </c>
      <c r="C190" s="84" t="s">
        <v>118</v>
      </c>
      <c r="D190" s="84" t="s">
        <v>1</v>
      </c>
      <c r="E190" s="42">
        <v>105</v>
      </c>
      <c r="F190" s="42">
        <v>0</v>
      </c>
      <c r="G190" s="43">
        <v>0</v>
      </c>
    </row>
    <row r="191" spans="1:7" ht="16.5" thickBot="1">
      <c r="A191" s="161" t="s">
        <v>16</v>
      </c>
      <c r="B191" s="162"/>
      <c r="C191" s="162"/>
      <c r="D191" s="163"/>
      <c r="E191" s="3">
        <f>E22+E39+E59+E77+E104+E128+E110+E16+E33+E45+E53</f>
        <v>35428.700000000004</v>
      </c>
      <c r="F191" s="3">
        <f>F22+F39+F59+F77+F104+F128+F110+F16+F33+F45+F53</f>
        <v>24864.3</v>
      </c>
      <c r="G191" s="3">
        <f>G22+G39+G59+G77+G104+G128+G110+G16+G33+G45+G53</f>
        <v>25386.899999999998</v>
      </c>
    </row>
  </sheetData>
  <sheetProtection/>
  <autoFilter ref="A14:G191"/>
  <mergeCells count="11">
    <mergeCell ref="A7:G7"/>
    <mergeCell ref="A8:G8"/>
    <mergeCell ref="D9:G9"/>
    <mergeCell ref="E10:G10"/>
    <mergeCell ref="A12:G12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2022-05-24T12:20:02Z</cp:lastPrinted>
  <dcterms:created xsi:type="dcterms:W3CDTF">2007-10-29T08:26:16Z</dcterms:created>
  <dcterms:modified xsi:type="dcterms:W3CDTF">2022-05-24T12:20:14Z</dcterms:modified>
  <cp:category/>
  <cp:version/>
  <cp:contentType/>
  <cp:contentStatus/>
</cp:coreProperties>
</file>