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2165" activeTab="0"/>
  </bookViews>
  <sheets>
    <sheet name="август" sheetId="1" r:id="rId1"/>
  </sheets>
  <definedNames>
    <definedName name="_xlnm._FilterDatabase" localSheetId="0" hidden="1">'август'!$A$14:$G$209</definedName>
    <definedName name="_xlnm.Print_Titles" localSheetId="0">'август'!$14:$15</definedName>
    <definedName name="_xlnm.Print_Area" localSheetId="0">'август'!$A$1:$G$209</definedName>
  </definedNames>
  <calcPr fullCalcOnLoad="1"/>
</workbook>
</file>

<file path=xl/sharedStrings.xml><?xml version="1.0" encoding="utf-8"?>
<sst xmlns="http://schemas.openxmlformats.org/spreadsheetml/2006/main" count="575" uniqueCount="237">
  <si>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</si>
  <si>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</si>
  <si>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</si>
  <si>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</si>
  <si>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</si>
  <si>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</si>
  <si>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</si>
  <si>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</si>
  <si>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</si>
  <si>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</si>
  <si>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</si>
  <si>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</si>
  <si>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</si>
  <si>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</si>
  <si>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</si>
  <si>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</si>
  <si>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</si>
  <si>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</si>
  <si>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</si>
  <si>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</si>
  <si>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</si>
  <si>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</si>
  <si>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</si>
  <si>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</si>
  <si>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</si>
  <si>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</si>
  <si>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</si>
  <si>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</si>
  <si>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</si>
  <si>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</si>
  <si>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</si>
  <si>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</si>
  <si>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</si>
  <si>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</si>
  <si>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</si>
  <si>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</si>
  <si>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</si>
  <si>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</si>
  <si>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</si>
  <si>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</si>
  <si>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</si>
  <si>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</si>
  <si>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</si>
  <si>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</si>
  <si>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</si>
  <si>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</si>
  <si>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</si>
  <si>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</si>
  <si>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</si>
  <si>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</si>
  <si>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</si>
  <si>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</si>
  <si>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</si>
  <si>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</si>
  <si>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</si>
  <si>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</si>
  <si>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</si>
  <si>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</si>
  <si>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</si>
  <si>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</si>
  <si>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</si>
  <si>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</si>
  <si>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</si>
  <si>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</si>
  <si>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</si>
  <si>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</si>
  <si>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</si>
  <si>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</si>
  <si>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</si>
  <si>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</si>
  <si>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</si>
  <si>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</si>
  <si>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</si>
  <si>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</si>
  <si>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</si>
  <si>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</si>
  <si>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</si>
  <si>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</si>
  <si>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</si>
  <si>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</si>
  <si>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</si>
  <si>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</si>
  <si>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</si>
  <si>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</si>
  <si>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</si>
  <si>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</si>
  <si>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</si>
  <si>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</si>
  <si>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</si>
  <si>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</si>
  <si>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</si>
  <si>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</si>
  <si>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</si>
  <si>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</si>
  <si>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</si>
  <si>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</si>
  <si>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</si>
  <si>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</si>
  <si>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</si>
  <si>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</si>
  <si>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</si>
  <si>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</si>
  <si>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</si>
  <si>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</si>
  <si>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</si>
  <si>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</si>
  <si>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</si>
  <si>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</si>
  <si>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</si>
  <si>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</si>
  <si>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</si>
  <si>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</si>
  <si>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</si>
  <si>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</si>
  <si>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</si>
  <si>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</si>
  <si>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</si>
  <si>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</si>
  <si>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</si>
  <si>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</si>
  <si>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</si>
  <si>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</si>
  <si>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</si>
  <si>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</si>
  <si>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</si>
  <si>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</si>
  <si>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</si>
  <si>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</si>
  <si>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</si>
  <si>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</si>
  <si>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</si>
  <si>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</si>
  <si>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</si>
  <si>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</si>
  <si>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</si>
  <si>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</si>
  <si>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</si>
  <si>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</si>
  <si>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</si>
  <si>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</si>
  <si>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</si>
  <si>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</si>
  <si>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</si>
  <si>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</si>
  <si>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</si>
  <si>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</si>
  <si>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</si>
  <si>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</si>
  <si>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</si>
  <si>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</si>
  <si>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</si>
  <si>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</si>
  <si>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</si>
  <si>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</si>
  <si>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</si>
  <si>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</si>
  <si>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</si>
  <si>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</si>
  <si>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</si>
  <si>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</si>
  <si>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</si>
  <si>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</si>
  <si>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</si>
  <si>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</si>
  <si>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</si>
  <si>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</si>
  <si>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</si>
  <si>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</si>
  <si>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</si>
  <si>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</si>
  <si>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</si>
  <si>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</si>
  <si>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</si>
  <si>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</si>
  <si>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</si>
  <si>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</si>
  <si>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</si>
  <si>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</si>
  <si>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</si>
  <si>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</si>
  <si>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</si>
  <si>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</si>
  <si>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</si>
  <si>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</si>
  <si>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</si>
  <si>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</si>
  <si>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</si>
  <si>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</si>
  <si>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</si>
  <si>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</si>
  <si>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</si>
  <si>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</si>
  <si>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</si>
  <si>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</si>
  <si>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</si>
  <si>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</si>
  <si>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</si>
  <si>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2021 год и плановый период 2022 и 2023 годов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</si>
  <si>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</si>
  <si>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</si>
  <si>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 </t>
  </si>
  <si>
    <t>72 0 01 14670</t>
  </si>
  <si>
    <t>Мероприятия по борьбе с борщевиком Сосновского</t>
  </si>
  <si>
    <t>7Т 0 01 S4840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</si>
  <si>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</si>
  <si>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</si>
  <si>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</si>
  <si>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</si>
  <si>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</si>
  <si>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</si>
  <si>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</si>
  <si>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</si>
  <si>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</si>
  <si>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</si>
  <si>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</si>
  <si>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</si>
  <si>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</si>
  <si>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от "11" декабря  2020 г. № 69</t>
  </si>
  <si>
    <t>(в редакции решения совета депутатов</t>
  </si>
  <si>
    <t>64 1 01 S4200</t>
  </si>
  <si>
    <t>98 9 09 10340</t>
  </si>
  <si>
    <t>Выполнение комплексных кадастровых работ</t>
  </si>
  <si>
    <t>7Т 0 01 15360</t>
  </si>
  <si>
    <t>Организация сбора и вывоза бытовых отходов и мусора</t>
  </si>
  <si>
    <t>51 0 00 00000</t>
  </si>
  <si>
    <t>51 0 01 00000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</si>
  <si>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</si>
  <si>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</si>
  <si>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98 9 09 16270</t>
  </si>
  <si>
    <t>Составление смет, проведение экспертиз и осуществление технического надзора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</si>
  <si>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</si>
  <si>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</si>
  <si>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5Г 1 01 13940</t>
  </si>
  <si>
    <t>Создание резервов материальных средств для ликвидации чрезвычайных ситуаций</t>
  </si>
  <si>
    <t>51 0  01 S4960</t>
  </si>
  <si>
    <t>Оснащение мест (площадок) накопления твердых коммунальных отходов емкостями для накопления</t>
  </si>
  <si>
    <t>от "10" августа 2021г №22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</si>
</sst>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6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75" fontId="4" fillId="0" borderId="17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left" wrapText="1"/>
    </xf>
    <xf numFmtId="0" fontId="8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75" fontId="4" fillId="0" borderId="20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175" fontId="5" fillId="0" borderId="2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175" fontId="5" fillId="0" borderId="2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175" fontId="5" fillId="0" borderId="24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left" wrapText="1"/>
    </xf>
    <xf numFmtId="0" fontId="6" fillId="0" borderId="2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right"/>
    </xf>
    <xf numFmtId="175" fontId="6" fillId="0" borderId="20" xfId="0" applyNumberFormat="1" applyFont="1" applyFill="1" applyBorder="1" applyAlignment="1">
      <alignment horizontal="right"/>
    </xf>
    <xf numFmtId="175" fontId="6" fillId="0" borderId="27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174" fontId="5" fillId="0" borderId="28" xfId="0" applyNumberFormat="1" applyFont="1" applyFill="1" applyBorder="1" applyAlignment="1">
      <alignment horizontal="right"/>
    </xf>
    <xf numFmtId="175" fontId="5" fillId="0" borderId="17" xfId="0" applyNumberFormat="1" applyFont="1" applyFill="1" applyBorder="1" applyAlignment="1">
      <alignment horizontal="right"/>
    </xf>
    <xf numFmtId="174" fontId="5" fillId="0" borderId="29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horizontal="left" wrapText="1"/>
    </xf>
    <xf numFmtId="0" fontId="4" fillId="0" borderId="3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left" wrapText="1"/>
    </xf>
    <xf numFmtId="0" fontId="8" fillId="0" borderId="31" xfId="0" applyNumberFormat="1" applyFont="1" applyFill="1" applyBorder="1" applyAlignment="1">
      <alignment horizontal="center"/>
    </xf>
    <xf numFmtId="175" fontId="4" fillId="0" borderId="31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left" wrapText="1"/>
    </xf>
    <xf numFmtId="175" fontId="8" fillId="0" borderId="31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0" fontId="6" fillId="0" borderId="35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/>
    </xf>
    <xf numFmtId="175" fontId="6" fillId="0" borderId="17" xfId="0" applyNumberFormat="1" applyFont="1" applyFill="1" applyBorder="1" applyAlignment="1">
      <alignment horizontal="right"/>
    </xf>
    <xf numFmtId="175" fontId="6" fillId="0" borderId="36" xfId="0" applyNumberFormat="1" applyFont="1" applyFill="1" applyBorder="1" applyAlignment="1">
      <alignment horizontal="right"/>
    </xf>
    <xf numFmtId="175" fontId="5" fillId="0" borderId="37" xfId="0" applyNumberFormat="1" applyFont="1" applyFill="1" applyBorder="1" applyAlignment="1">
      <alignment horizontal="right"/>
    </xf>
    <xf numFmtId="175" fontId="5" fillId="0" borderId="38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 wrapText="1"/>
    </xf>
    <xf numFmtId="175" fontId="4" fillId="0" borderId="39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0" fontId="6" fillId="0" borderId="41" xfId="0" applyNumberFormat="1" applyFont="1" applyFill="1" applyBorder="1" applyAlignment="1">
      <alignment horizontal="left" wrapText="1"/>
    </xf>
    <xf numFmtId="0" fontId="5" fillId="0" borderId="42" xfId="0" applyNumberFormat="1" applyFont="1" applyFill="1" applyBorder="1" applyAlignment="1">
      <alignment horizontal="left" wrapText="1"/>
    </xf>
    <xf numFmtId="175" fontId="5" fillId="0" borderId="27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>
      <alignment horizontal="left" wrapText="1"/>
    </xf>
    <xf numFmtId="175" fontId="4" fillId="0" borderId="36" xfId="0" applyNumberFormat="1" applyFont="1" applyFill="1" applyBorder="1" applyAlignment="1">
      <alignment horizontal="right"/>
    </xf>
    <xf numFmtId="0" fontId="8" fillId="0" borderId="44" xfId="0" applyNumberFormat="1" applyFont="1" applyFill="1" applyBorder="1" applyAlignment="1">
      <alignment horizontal="left" wrapText="1"/>
    </xf>
    <xf numFmtId="0" fontId="6" fillId="0" borderId="45" xfId="0" applyNumberFormat="1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right"/>
    </xf>
    <xf numFmtId="175" fontId="5" fillId="0" borderId="36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left" wrapText="1"/>
    </xf>
    <xf numFmtId="175" fontId="4" fillId="0" borderId="34" xfId="0" applyNumberFormat="1" applyFont="1" applyFill="1" applyBorder="1" applyAlignment="1">
      <alignment horizontal="right"/>
    </xf>
    <xf numFmtId="0" fontId="8" fillId="0" borderId="49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left" wrapText="1"/>
    </xf>
    <xf numFmtId="0" fontId="5" fillId="0" borderId="50" xfId="0" applyNumberFormat="1" applyFont="1" applyFill="1" applyBorder="1" applyAlignment="1">
      <alignment horizontal="left" wrapText="1"/>
    </xf>
    <xf numFmtId="0" fontId="8" fillId="0" borderId="47" xfId="0" applyNumberFormat="1" applyFont="1" applyFill="1" applyBorder="1" applyAlignment="1">
      <alignment horizontal="left" wrapText="1"/>
    </xf>
    <xf numFmtId="0" fontId="8" fillId="0" borderId="49" xfId="0" applyNumberFormat="1" applyFont="1" applyFill="1" applyBorder="1" applyAlignment="1">
      <alignment horizontal="left" vertical="top" wrapText="1"/>
    </xf>
    <xf numFmtId="0" fontId="4" fillId="0" borderId="36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74" fontId="5" fillId="0" borderId="51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4" fontId="5" fillId="0" borderId="52" xfId="0" applyNumberFormat="1" applyFont="1" applyFill="1" applyBorder="1" applyAlignment="1">
      <alignment horizontal="right"/>
    </xf>
    <xf numFmtId="174" fontId="5" fillId="0" borderId="53" xfId="0" applyNumberFormat="1" applyFont="1" applyFill="1" applyBorder="1" applyAlignment="1">
      <alignment horizontal="right"/>
    </xf>
    <xf numFmtId="174" fontId="5" fillId="0" borderId="54" xfId="0" applyNumberFormat="1" applyFont="1" applyFill="1" applyBorder="1" applyAlignment="1">
      <alignment horizontal="right"/>
    </xf>
    <xf numFmtId="175" fontId="4" fillId="0" borderId="27" xfId="0" applyNumberFormat="1" applyFont="1" applyFill="1" applyBorder="1" applyAlignment="1">
      <alignment horizontal="right"/>
    </xf>
    <xf numFmtId="0" fontId="6" fillId="0" borderId="55" xfId="0" applyNumberFormat="1" applyFont="1" applyFill="1" applyBorder="1" applyAlignment="1">
      <alignment horizontal="center"/>
    </xf>
    <xf numFmtId="0" fontId="5" fillId="0" borderId="55" xfId="0" applyNumberFormat="1" applyFont="1" applyFill="1" applyBorder="1" applyAlignment="1">
      <alignment horizontal="center"/>
    </xf>
    <xf numFmtId="175" fontId="5" fillId="0" borderId="55" xfId="0" applyNumberFormat="1" applyFont="1" applyFill="1" applyBorder="1" applyAlignment="1">
      <alignment horizontal="right"/>
    </xf>
    <xf numFmtId="175" fontId="5" fillId="0" borderId="56" xfId="0" applyNumberFormat="1" applyFont="1" applyFill="1" applyBorder="1" applyAlignment="1">
      <alignment horizontal="right"/>
    </xf>
    <xf numFmtId="0" fontId="8" fillId="0" borderId="57" xfId="0" applyNumberFormat="1" applyFont="1" applyFill="1" applyBorder="1" applyAlignment="1">
      <alignment horizontal="left" wrapText="1"/>
    </xf>
    <xf numFmtId="175" fontId="8" fillId="0" borderId="16" xfId="0" applyNumberFormat="1" applyFont="1" applyFill="1" applyBorder="1" applyAlignment="1">
      <alignment horizontal="right"/>
    </xf>
    <xf numFmtId="175" fontId="8" fillId="0" borderId="39" xfId="0" applyNumberFormat="1" applyFont="1" applyFill="1" applyBorder="1" applyAlignment="1">
      <alignment horizontal="right"/>
    </xf>
    <xf numFmtId="0" fontId="6" fillId="0" borderId="31" xfId="0" applyNumberFormat="1" applyFont="1" applyFill="1" applyBorder="1" applyAlignment="1">
      <alignment horizontal="center"/>
    </xf>
    <xf numFmtId="175" fontId="6" fillId="0" borderId="31" xfId="0" applyNumberFormat="1" applyFont="1" applyFill="1" applyBorder="1" applyAlignment="1">
      <alignment horizontal="right"/>
    </xf>
    <xf numFmtId="175" fontId="6" fillId="0" borderId="34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right"/>
    </xf>
    <xf numFmtId="0" fontId="8" fillId="0" borderId="39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5" fillId="0" borderId="37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right"/>
    </xf>
    <xf numFmtId="0" fontId="5" fillId="0" borderId="58" xfId="0" applyNumberFormat="1" applyFont="1" applyFill="1" applyBorder="1" applyAlignment="1">
      <alignment horizontal="right"/>
    </xf>
    <xf numFmtId="175" fontId="5" fillId="0" borderId="40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>
      <alignment horizontal="right"/>
    </xf>
    <xf numFmtId="0" fontId="8" fillId="0" borderId="58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left" wrapText="1"/>
    </xf>
    <xf numFmtId="175" fontId="8" fillId="0" borderId="26" xfId="0" applyNumberFormat="1" applyFont="1" applyFill="1" applyBorder="1" applyAlignment="1">
      <alignment horizontal="right"/>
    </xf>
    <xf numFmtId="175" fontId="8" fillId="0" borderId="59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left" wrapText="1"/>
    </xf>
    <xf numFmtId="0" fontId="4" fillId="0" borderId="40" xfId="0" applyNumberFormat="1" applyFont="1" applyFill="1" applyBorder="1" applyAlignment="1">
      <alignment horizontal="right"/>
    </xf>
    <xf numFmtId="0" fontId="4" fillId="0" borderId="58" xfId="0" applyNumberFormat="1" applyFont="1" applyFill="1" applyBorder="1" applyAlignment="1">
      <alignment horizontal="right"/>
    </xf>
    <xf numFmtId="174" fontId="4" fillId="0" borderId="16" xfId="0" applyNumberFormat="1" applyFont="1" applyFill="1" applyBorder="1" applyAlignment="1">
      <alignment horizontal="right"/>
    </xf>
    <xf numFmtId="0" fontId="5" fillId="0" borderId="60" xfId="0" applyNumberFormat="1" applyFont="1" applyFill="1" applyBorder="1" applyAlignment="1">
      <alignment horizontal="left" wrapText="1"/>
    </xf>
    <xf numFmtId="0" fontId="6" fillId="0" borderId="61" xfId="0" applyNumberFormat="1" applyFont="1" applyFill="1" applyBorder="1" applyAlignment="1">
      <alignment horizontal="left" wrapText="1"/>
    </xf>
    <xf numFmtId="0" fontId="5" fillId="0" borderId="62" xfId="0" applyNumberFormat="1" applyFont="1" applyFill="1" applyBorder="1" applyAlignment="1">
      <alignment horizontal="left" wrapText="1"/>
    </xf>
    <xf numFmtId="0" fontId="6" fillId="0" borderId="42" xfId="0" applyNumberFormat="1" applyFont="1" applyFill="1" applyBorder="1" applyAlignment="1">
      <alignment horizontal="left" wrapText="1"/>
    </xf>
    <xf numFmtId="175" fontId="6" fillId="0" borderId="22" xfId="0" applyNumberFormat="1" applyFont="1" applyFill="1" applyBorder="1" applyAlignment="1">
      <alignment horizontal="right"/>
    </xf>
    <xf numFmtId="175" fontId="6" fillId="0" borderId="37" xfId="0" applyNumberFormat="1" applyFont="1" applyFill="1" applyBorder="1" applyAlignment="1">
      <alignment horizontal="right"/>
    </xf>
    <xf numFmtId="0" fontId="5" fillId="0" borderId="63" xfId="0" applyNumberFormat="1" applyFont="1" applyFill="1" applyBorder="1" applyAlignment="1">
      <alignment horizontal="left" wrapText="1"/>
    </xf>
    <xf numFmtId="0" fontId="6" fillId="0" borderId="64" xfId="0" applyNumberFormat="1" applyFont="1" applyFill="1" applyBorder="1" applyAlignment="1">
      <alignment horizontal="left" wrapText="1"/>
    </xf>
    <xf numFmtId="0" fontId="6" fillId="0" borderId="65" xfId="0" applyNumberFormat="1" applyFont="1" applyFill="1" applyBorder="1" applyAlignment="1">
      <alignment horizontal="center"/>
    </xf>
    <xf numFmtId="175" fontId="6" fillId="0" borderId="65" xfId="0" applyNumberFormat="1" applyFont="1" applyFill="1" applyBorder="1" applyAlignment="1">
      <alignment horizontal="right"/>
    </xf>
    <xf numFmtId="175" fontId="6" fillId="0" borderId="66" xfId="0" applyNumberFormat="1" applyFont="1" applyFill="1" applyBorder="1" applyAlignment="1">
      <alignment horizontal="right"/>
    </xf>
    <xf numFmtId="0" fontId="5" fillId="0" borderId="67" xfId="0" applyNumberFormat="1" applyFont="1" applyFill="1" applyBorder="1" applyAlignment="1">
      <alignment horizontal="center"/>
    </xf>
    <xf numFmtId="175" fontId="5" fillId="0" borderId="67" xfId="0" applyNumberFormat="1" applyFont="1" applyFill="1" applyBorder="1" applyAlignment="1">
      <alignment horizontal="right"/>
    </xf>
    <xf numFmtId="175" fontId="5" fillId="0" borderId="68" xfId="0" applyNumberFormat="1" applyFont="1" applyFill="1" applyBorder="1" applyAlignment="1">
      <alignment horizontal="right"/>
    </xf>
    <xf numFmtId="0" fontId="5" fillId="0" borderId="69" xfId="0" applyNumberFormat="1" applyFont="1" applyFill="1" applyBorder="1" applyAlignment="1">
      <alignment horizontal="left" wrapText="1"/>
    </xf>
    <xf numFmtId="0" fontId="5" fillId="0" borderId="70" xfId="0" applyNumberFormat="1" applyFont="1" applyFill="1" applyBorder="1" applyAlignment="1">
      <alignment horizontal="center"/>
    </xf>
    <xf numFmtId="175" fontId="5" fillId="0" borderId="70" xfId="0" applyNumberFormat="1" applyFont="1" applyFill="1" applyBorder="1" applyAlignment="1">
      <alignment horizontal="right"/>
    </xf>
    <xf numFmtId="175" fontId="5" fillId="0" borderId="71" xfId="0" applyNumberFormat="1" applyFont="1" applyFill="1" applyBorder="1" applyAlignment="1">
      <alignment horizontal="right"/>
    </xf>
    <xf numFmtId="0" fontId="6" fillId="0" borderId="72" xfId="0" applyNumberFormat="1" applyFont="1" applyFill="1" applyBorder="1" applyAlignment="1">
      <alignment horizontal="left" wrapText="1"/>
    </xf>
    <xf numFmtId="0" fontId="6" fillId="0" borderId="73" xfId="0" applyNumberFormat="1" applyFont="1" applyFill="1" applyBorder="1" applyAlignment="1">
      <alignment horizontal="left" wrapText="1"/>
    </xf>
    <xf numFmtId="0" fontId="6" fillId="0" borderId="74" xfId="0" applyNumberFormat="1" applyFont="1" applyFill="1" applyBorder="1" applyAlignment="1">
      <alignment horizontal="left" wrapText="1"/>
    </xf>
    <xf numFmtId="175" fontId="5" fillId="0" borderId="75" xfId="0" applyNumberFormat="1" applyFont="1" applyFill="1" applyBorder="1" applyAlignment="1">
      <alignment horizontal="right"/>
    </xf>
    <xf numFmtId="175" fontId="5" fillId="0" borderId="76" xfId="0" applyNumberFormat="1" applyFont="1" applyFill="1" applyBorder="1" applyAlignment="1">
      <alignment horizontal="right"/>
    </xf>
    <xf numFmtId="0" fontId="4" fillId="0" borderId="77" xfId="0" applyNumberFormat="1" applyFont="1" applyFill="1" applyBorder="1" applyAlignment="1">
      <alignment horizontal="left" wrapText="1"/>
    </xf>
    <xf numFmtId="0" fontId="4" fillId="0" borderId="78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175" fontId="4" fillId="0" borderId="79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59" t="s">
        <v>21</v>
      </c>
      <c r="B1" s="159"/>
      <c r="C1" s="159"/>
      <c r="D1" s="159"/>
      <c r="E1" s="159"/>
      <c r="F1" s="159"/>
      <c r="G1" s="159"/>
    </row>
    <row r="2" spans="1:7" ht="15.75">
      <c r="A2" s="160" t="s">
        <v>37</v>
      </c>
      <c r="B2" s="160"/>
      <c r="C2" s="160"/>
      <c r="D2" s="160"/>
      <c r="E2" s="160"/>
      <c r="F2" s="160"/>
      <c r="G2" s="160"/>
    </row>
    <row r="3" spans="1:7" ht="15.75">
      <c r="A3" s="44"/>
      <c r="B3" s="160" t="s">
        <v>38</v>
      </c>
      <c r="C3" s="160"/>
      <c r="D3" s="160"/>
      <c r="E3" s="160"/>
      <c r="F3" s="160"/>
      <c r="G3" s="160"/>
    </row>
    <row r="4" spans="1:7" ht="15.75">
      <c r="A4" s="160" t="s">
        <v>39</v>
      </c>
      <c r="B4" s="160"/>
      <c r="C4" s="160"/>
      <c r="D4" s="160"/>
      <c r="E4" s="160"/>
      <c r="F4" s="160"/>
      <c r="G4" s="160"/>
    </row>
    <row r="5" spans="1:7" ht="15.75">
      <c r="A5" s="160" t="s">
        <v>41</v>
      </c>
      <c r="B5" s="160"/>
      <c r="C5" s="160"/>
      <c r="D5" s="160"/>
      <c r="E5" s="160"/>
      <c r="F5" s="160"/>
      <c r="G5" s="160"/>
    </row>
    <row r="6" spans="1:7" ht="15.75">
      <c r="A6" s="44"/>
      <c r="B6" s="160" t="s">
        <v>40</v>
      </c>
      <c r="C6" s="160"/>
      <c r="D6" s="160"/>
      <c r="E6" s="160"/>
      <c r="F6" s="160"/>
      <c r="G6" s="160"/>
    </row>
    <row r="7" spans="1:7" ht="15.75">
      <c r="A7" s="159" t="s">
        <v>217</v>
      </c>
      <c r="B7" s="159"/>
      <c r="C7" s="159"/>
      <c r="D7" s="159"/>
      <c r="E7" s="159"/>
      <c r="F7" s="159"/>
      <c r="G7" s="159"/>
    </row>
    <row r="8" spans="1:7" ht="15.75">
      <c r="A8" s="161" t="s">
        <v>120</v>
      </c>
      <c r="B8" s="161"/>
      <c r="C8" s="161"/>
      <c r="D8" s="161"/>
      <c r="E8" s="161"/>
      <c r="F8" s="161"/>
      <c r="G8" s="161"/>
    </row>
    <row r="9" spans="1:7" ht="15.75">
      <c r="A9" s="45"/>
      <c r="B9" s="161" t="s">
        <v>218</v>
      </c>
      <c r="C9" s="161"/>
      <c r="D9" s="161"/>
      <c r="E9" s="161"/>
      <c r="F9" s="161"/>
      <c r="G9" s="161"/>
    </row>
    <row r="10" spans="1:7" ht="15.75">
      <c r="A10" s="45"/>
      <c r="B10" s="45"/>
      <c r="C10" s="45"/>
      <c r="D10" s="45"/>
      <c r="E10" s="161" t="s">
        <v>236</v>
      </c>
      <c r="F10" s="161"/>
      <c r="G10" s="161"/>
    </row>
    <row r="11" spans="1:7" ht="15.75">
      <c r="A11" s="45"/>
      <c r="B11" s="45"/>
      <c r="C11" s="45"/>
      <c r="D11" s="45"/>
      <c r="E11" s="45"/>
      <c r="F11" s="45"/>
      <c r="G11" s="45"/>
    </row>
    <row r="12" spans="1:7" ht="81" customHeight="1">
      <c r="A12" s="162" t="s">
        <v>197</v>
      </c>
      <c r="B12" s="163"/>
      <c r="C12" s="163"/>
      <c r="D12" s="163"/>
      <c r="E12" s="163"/>
      <c r="F12" s="163"/>
      <c r="G12" s="163"/>
    </row>
    <row r="13" ht="13.5" customHeight="1" thickBot="1"/>
    <row r="14" spans="1:7" ht="43.5" customHeight="1" thickTop="1">
      <c r="A14" s="2" t="s">
        <v>13</v>
      </c>
      <c r="B14" s="3" t="s">
        <v>17</v>
      </c>
      <c r="C14" s="3" t="s">
        <v>18</v>
      </c>
      <c r="D14" s="3" t="s">
        <v>193</v>
      </c>
      <c r="E14" s="4" t="s">
        <v>194</v>
      </c>
      <c r="F14" s="4" t="s">
        <v>195</v>
      </c>
      <c r="G14" s="4" t="s">
        <v>196</v>
      </c>
    </row>
    <row r="15" spans="1:7" ht="17.25" customHeight="1" thickBot="1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69.75" customHeight="1" thickTop="1">
      <c r="A16" s="46" t="s">
        <v>205</v>
      </c>
      <c r="B16" s="47" t="s">
        <v>127</v>
      </c>
      <c r="C16" s="8"/>
      <c r="D16" s="8"/>
      <c r="E16" s="14">
        <f aca="true" t="shared" si="0" ref="E16:G20">E17</f>
        <v>5</v>
      </c>
      <c r="F16" s="14">
        <f t="shared" si="0"/>
        <v>5</v>
      </c>
      <c r="G16" s="14">
        <f t="shared" si="0"/>
        <v>5</v>
      </c>
    </row>
    <row r="17" spans="1:7" ht="69.75" customHeight="1">
      <c r="A17" s="48" t="s">
        <v>209</v>
      </c>
      <c r="B17" s="49" t="s">
        <v>210</v>
      </c>
      <c r="C17" s="47"/>
      <c r="D17" s="47"/>
      <c r="E17" s="50">
        <f t="shared" si="0"/>
        <v>5</v>
      </c>
      <c r="F17" s="50">
        <f t="shared" si="0"/>
        <v>5</v>
      </c>
      <c r="G17" s="50">
        <f t="shared" si="0"/>
        <v>5</v>
      </c>
    </row>
    <row r="18" spans="1:7" ht="46.5" customHeight="1">
      <c r="A18" s="51" t="s">
        <v>206</v>
      </c>
      <c r="B18" s="49" t="s">
        <v>207</v>
      </c>
      <c r="C18" s="49"/>
      <c r="D18" s="49"/>
      <c r="E18" s="52">
        <f t="shared" si="0"/>
        <v>5</v>
      </c>
      <c r="F18" s="52">
        <f t="shared" si="0"/>
        <v>5</v>
      </c>
      <c r="G18" s="53">
        <f>G19</f>
        <v>5</v>
      </c>
    </row>
    <row r="19" spans="1:7" ht="67.5" customHeight="1">
      <c r="A19" s="54" t="s">
        <v>129</v>
      </c>
      <c r="B19" s="55" t="s">
        <v>208</v>
      </c>
      <c r="C19" s="55"/>
      <c r="D19" s="55"/>
      <c r="E19" s="56">
        <f t="shared" si="0"/>
        <v>5</v>
      </c>
      <c r="F19" s="56">
        <f t="shared" si="0"/>
        <v>5</v>
      </c>
      <c r="G19" s="57">
        <f>G20</f>
        <v>5</v>
      </c>
    </row>
    <row r="20" spans="1:7" ht="30.75" customHeight="1">
      <c r="A20" s="24" t="s">
        <v>180</v>
      </c>
      <c r="B20" s="26" t="s">
        <v>208</v>
      </c>
      <c r="C20" s="26" t="s">
        <v>169</v>
      </c>
      <c r="D20" s="26"/>
      <c r="E20" s="27">
        <f t="shared" si="0"/>
        <v>5</v>
      </c>
      <c r="F20" s="27">
        <f t="shared" si="0"/>
        <v>5</v>
      </c>
      <c r="G20" s="58">
        <f>G21</f>
        <v>5</v>
      </c>
    </row>
    <row r="21" spans="1:7" ht="30.75" customHeight="1">
      <c r="A21" s="28" t="s">
        <v>130</v>
      </c>
      <c r="B21" s="30" t="s">
        <v>208</v>
      </c>
      <c r="C21" s="30" t="s">
        <v>169</v>
      </c>
      <c r="D21" s="30" t="s">
        <v>128</v>
      </c>
      <c r="E21" s="31">
        <v>5</v>
      </c>
      <c r="F21" s="31">
        <v>5</v>
      </c>
      <c r="G21" s="59">
        <v>5</v>
      </c>
    </row>
    <row r="22" spans="1:7" ht="64.5" customHeight="1">
      <c r="A22" s="60" t="s">
        <v>34</v>
      </c>
      <c r="B22" s="8" t="s">
        <v>84</v>
      </c>
      <c r="C22" s="8" t="s">
        <v>14</v>
      </c>
      <c r="D22" s="8"/>
      <c r="E22" s="14">
        <f>E23</f>
        <v>7021.6</v>
      </c>
      <c r="F22" s="14">
        <f>F23</f>
        <v>5516.200000000001</v>
      </c>
      <c r="G22" s="61">
        <f>G23</f>
        <v>5803.599999999999</v>
      </c>
    </row>
    <row r="23" spans="1:7" ht="37.5" customHeight="1">
      <c r="A23" s="16" t="s">
        <v>87</v>
      </c>
      <c r="B23" s="62" t="s">
        <v>85</v>
      </c>
      <c r="C23" s="17"/>
      <c r="D23" s="63"/>
      <c r="E23" s="64">
        <f>E24+E31</f>
        <v>7021.6</v>
      </c>
      <c r="F23" s="64">
        <f>F24+F31</f>
        <v>5516.200000000001</v>
      </c>
      <c r="G23" s="64">
        <f>G24+G31</f>
        <v>5803.599999999999</v>
      </c>
    </row>
    <row r="24" spans="1:7" ht="32.25" customHeight="1">
      <c r="A24" s="65" t="s">
        <v>86</v>
      </c>
      <c r="B24" s="55" t="s">
        <v>88</v>
      </c>
      <c r="C24" s="55"/>
      <c r="D24" s="55"/>
      <c r="E24" s="56">
        <f>E25+E27+E29</f>
        <v>5013.2</v>
      </c>
      <c r="F24" s="56">
        <f>F25+F27</f>
        <v>5516.200000000001</v>
      </c>
      <c r="G24" s="56">
        <f>G25+G27</f>
        <v>5803.599999999999</v>
      </c>
    </row>
    <row r="25" spans="1:7" ht="60">
      <c r="A25" s="66" t="s">
        <v>176</v>
      </c>
      <c r="B25" s="26" t="s">
        <v>88</v>
      </c>
      <c r="C25" s="26" t="s">
        <v>170</v>
      </c>
      <c r="D25" s="26"/>
      <c r="E25" s="27">
        <f>E26</f>
        <v>3262.7000000000003</v>
      </c>
      <c r="F25" s="27">
        <f>F26</f>
        <v>4538.1</v>
      </c>
      <c r="G25" s="58">
        <f>G26</f>
        <v>4679.4</v>
      </c>
    </row>
    <row r="26" spans="1:7" ht="26.25" customHeight="1">
      <c r="A26" s="28" t="s">
        <v>15</v>
      </c>
      <c r="B26" s="30" t="s">
        <v>88</v>
      </c>
      <c r="C26" s="30" t="s">
        <v>170</v>
      </c>
      <c r="D26" s="30" t="s">
        <v>7</v>
      </c>
      <c r="E26" s="31">
        <f>3260.4+2.3</f>
        <v>3262.7000000000003</v>
      </c>
      <c r="F26" s="31">
        <v>4538.1</v>
      </c>
      <c r="G26" s="59">
        <v>4679.4</v>
      </c>
    </row>
    <row r="27" spans="1:7" ht="30">
      <c r="A27" s="24" t="s">
        <v>180</v>
      </c>
      <c r="B27" s="22" t="s">
        <v>88</v>
      </c>
      <c r="C27" s="22" t="s">
        <v>169</v>
      </c>
      <c r="D27" s="22"/>
      <c r="E27" s="23">
        <f>E28</f>
        <v>1435.3</v>
      </c>
      <c r="F27" s="23">
        <f>F28</f>
        <v>978.1</v>
      </c>
      <c r="G27" s="67">
        <f>G28</f>
        <v>1124.2</v>
      </c>
    </row>
    <row r="28" spans="1:7" ht="22.5" customHeight="1">
      <c r="A28" s="28" t="s">
        <v>15</v>
      </c>
      <c r="B28" s="30" t="s">
        <v>88</v>
      </c>
      <c r="C28" s="30" t="s">
        <v>169</v>
      </c>
      <c r="D28" s="30" t="s">
        <v>7</v>
      </c>
      <c r="E28" s="31">
        <v>1435.3</v>
      </c>
      <c r="F28" s="31">
        <v>978.1</v>
      </c>
      <c r="G28" s="59">
        <v>1124.2</v>
      </c>
    </row>
    <row r="29" spans="1:7" ht="22.5" customHeight="1">
      <c r="A29" s="68" t="s">
        <v>177</v>
      </c>
      <c r="B29" s="22" t="s">
        <v>88</v>
      </c>
      <c r="C29" s="22">
        <v>800</v>
      </c>
      <c r="D29" s="22"/>
      <c r="E29" s="23">
        <f>E30</f>
        <v>315.2</v>
      </c>
      <c r="F29" s="23">
        <f>F30</f>
        <v>0</v>
      </c>
      <c r="G29" s="67">
        <f>G30</f>
        <v>0</v>
      </c>
    </row>
    <row r="30" spans="1:7" ht="22.5" customHeight="1">
      <c r="A30" s="28" t="s">
        <v>15</v>
      </c>
      <c r="B30" s="30" t="s">
        <v>88</v>
      </c>
      <c r="C30" s="30">
        <v>800</v>
      </c>
      <c r="D30" s="30" t="s">
        <v>7</v>
      </c>
      <c r="E30" s="31">
        <v>315.2</v>
      </c>
      <c r="F30" s="31">
        <v>0</v>
      </c>
      <c r="G30" s="59">
        <v>0</v>
      </c>
    </row>
    <row r="31" spans="1:7" ht="101.25" customHeight="1">
      <c r="A31" s="65" t="s">
        <v>198</v>
      </c>
      <c r="B31" s="55" t="s">
        <v>119</v>
      </c>
      <c r="C31" s="55"/>
      <c r="D31" s="55"/>
      <c r="E31" s="56">
        <f aca="true" t="shared" si="1" ref="E31:G32">E32</f>
        <v>2008.4</v>
      </c>
      <c r="F31" s="56">
        <f t="shared" si="1"/>
        <v>0</v>
      </c>
      <c r="G31" s="57">
        <f t="shared" si="1"/>
        <v>0</v>
      </c>
    </row>
    <row r="32" spans="1:7" ht="59.25" customHeight="1">
      <c r="A32" s="66" t="s">
        <v>176</v>
      </c>
      <c r="B32" s="26" t="s">
        <v>119</v>
      </c>
      <c r="C32" s="26" t="s">
        <v>170</v>
      </c>
      <c r="D32" s="26"/>
      <c r="E32" s="27">
        <f t="shared" si="1"/>
        <v>2008.4</v>
      </c>
      <c r="F32" s="27">
        <f t="shared" si="1"/>
        <v>0</v>
      </c>
      <c r="G32" s="58">
        <f t="shared" si="1"/>
        <v>0</v>
      </c>
    </row>
    <row r="33" spans="1:7" ht="22.5" customHeight="1">
      <c r="A33" s="28" t="s">
        <v>15</v>
      </c>
      <c r="B33" s="30" t="s">
        <v>119</v>
      </c>
      <c r="C33" s="30" t="s">
        <v>170</v>
      </c>
      <c r="D33" s="30" t="s">
        <v>7</v>
      </c>
      <c r="E33" s="31">
        <v>2008.4</v>
      </c>
      <c r="F33" s="31">
        <v>0</v>
      </c>
      <c r="G33" s="59">
        <v>0</v>
      </c>
    </row>
    <row r="34" spans="1:7" ht="78.75" customHeight="1">
      <c r="A34" s="60" t="s">
        <v>135</v>
      </c>
      <c r="B34" s="8" t="s">
        <v>136</v>
      </c>
      <c r="C34" s="9" t="s">
        <v>14</v>
      </c>
      <c r="D34" s="8"/>
      <c r="E34" s="10">
        <f aca="true" t="shared" si="2" ref="E34:G35">E35</f>
        <v>3</v>
      </c>
      <c r="F34" s="10">
        <f t="shared" si="2"/>
        <v>3</v>
      </c>
      <c r="G34" s="69">
        <f t="shared" si="2"/>
        <v>3</v>
      </c>
    </row>
    <row r="35" spans="1:7" ht="36.75" customHeight="1">
      <c r="A35" s="70" t="s">
        <v>137</v>
      </c>
      <c r="B35" s="49" t="s">
        <v>138</v>
      </c>
      <c r="C35" s="9"/>
      <c r="D35" s="47"/>
      <c r="E35" s="10">
        <f t="shared" si="2"/>
        <v>3</v>
      </c>
      <c r="F35" s="10">
        <f t="shared" si="2"/>
        <v>3</v>
      </c>
      <c r="G35" s="69">
        <f t="shared" si="2"/>
        <v>3</v>
      </c>
    </row>
    <row r="36" spans="1:7" ht="22.5" customHeight="1">
      <c r="A36" s="71" t="s">
        <v>139</v>
      </c>
      <c r="B36" s="55" t="s">
        <v>140</v>
      </c>
      <c r="C36" s="55"/>
      <c r="D36" s="55"/>
      <c r="E36" s="56">
        <f>E38</f>
        <v>3</v>
      </c>
      <c r="F36" s="56">
        <f>F38</f>
        <v>3</v>
      </c>
      <c r="G36" s="57">
        <f>G38</f>
        <v>3</v>
      </c>
    </row>
    <row r="37" spans="1:7" ht="32.25" customHeight="1">
      <c r="A37" s="68" t="s">
        <v>177</v>
      </c>
      <c r="B37" s="25" t="s">
        <v>140</v>
      </c>
      <c r="C37" s="26" t="s">
        <v>171</v>
      </c>
      <c r="D37" s="26"/>
      <c r="E37" s="27">
        <f>E38</f>
        <v>3</v>
      </c>
      <c r="F37" s="27">
        <f>F38</f>
        <v>3</v>
      </c>
      <c r="G37" s="58">
        <f>G38</f>
        <v>3</v>
      </c>
    </row>
    <row r="38" spans="1:7" ht="22.5" customHeight="1">
      <c r="A38" s="28" t="s">
        <v>141</v>
      </c>
      <c r="B38" s="29" t="s">
        <v>140</v>
      </c>
      <c r="C38" s="30" t="s">
        <v>171</v>
      </c>
      <c r="D38" s="30" t="s">
        <v>142</v>
      </c>
      <c r="E38" s="31">
        <v>3</v>
      </c>
      <c r="F38" s="31">
        <v>3</v>
      </c>
      <c r="G38" s="59">
        <v>3</v>
      </c>
    </row>
    <row r="39" spans="1:7" ht="87.75" customHeight="1">
      <c r="A39" s="72" t="s">
        <v>226</v>
      </c>
      <c r="B39" s="8" t="s">
        <v>224</v>
      </c>
      <c r="C39" s="9"/>
      <c r="D39" s="8"/>
      <c r="E39" s="11">
        <f aca="true" t="shared" si="3" ref="E39:F42">E40</f>
        <v>1528.5</v>
      </c>
      <c r="F39" s="10">
        <f t="shared" si="3"/>
        <v>0</v>
      </c>
      <c r="G39" s="69">
        <f>G40</f>
        <v>0</v>
      </c>
    </row>
    <row r="40" spans="1:7" ht="50.25" customHeight="1">
      <c r="A40" s="73" t="s">
        <v>227</v>
      </c>
      <c r="B40" s="49" t="s">
        <v>225</v>
      </c>
      <c r="C40" s="9"/>
      <c r="D40" s="47"/>
      <c r="E40" s="11">
        <f t="shared" si="3"/>
        <v>1528.5</v>
      </c>
      <c r="F40" s="10">
        <f t="shared" si="3"/>
        <v>0</v>
      </c>
      <c r="G40" s="69">
        <f>G41</f>
        <v>0</v>
      </c>
    </row>
    <row r="41" spans="1:7" ht="33" customHeight="1">
      <c r="A41" s="74" t="s">
        <v>235</v>
      </c>
      <c r="B41" s="55" t="s">
        <v>234</v>
      </c>
      <c r="C41" s="55"/>
      <c r="D41" s="55"/>
      <c r="E41" s="75">
        <f t="shared" si="3"/>
        <v>1528.5</v>
      </c>
      <c r="F41" s="42">
        <f t="shared" si="3"/>
        <v>0</v>
      </c>
      <c r="G41" s="76">
        <f>G42</f>
        <v>0</v>
      </c>
    </row>
    <row r="42" spans="1:7" ht="31.5" customHeight="1">
      <c r="A42" s="24" t="s">
        <v>180</v>
      </c>
      <c r="B42" s="25" t="s">
        <v>234</v>
      </c>
      <c r="C42" s="26" t="s">
        <v>169</v>
      </c>
      <c r="D42" s="26"/>
      <c r="E42" s="77">
        <f t="shared" si="3"/>
        <v>1528.5</v>
      </c>
      <c r="F42" s="27">
        <f t="shared" si="3"/>
        <v>0</v>
      </c>
      <c r="G42" s="58">
        <f>G43</f>
        <v>0</v>
      </c>
    </row>
    <row r="43" spans="1:7" ht="22.5" customHeight="1">
      <c r="A43" s="28" t="s">
        <v>5</v>
      </c>
      <c r="B43" s="29" t="s">
        <v>234</v>
      </c>
      <c r="C43" s="30" t="s">
        <v>169</v>
      </c>
      <c r="D43" s="30">
        <v>502</v>
      </c>
      <c r="E43" s="78">
        <f>183.4+1345.1</f>
        <v>1528.5</v>
      </c>
      <c r="F43" s="31">
        <v>0</v>
      </c>
      <c r="G43" s="59">
        <v>0</v>
      </c>
    </row>
    <row r="44" spans="1:7" ht="66.75" customHeight="1">
      <c r="A44" s="60" t="s">
        <v>94</v>
      </c>
      <c r="B44" s="8" t="s">
        <v>95</v>
      </c>
      <c r="C44" s="9"/>
      <c r="D44" s="8"/>
      <c r="E44" s="11">
        <f aca="true" t="shared" si="4" ref="E44:F47">E45</f>
        <v>1203.8</v>
      </c>
      <c r="F44" s="10">
        <f t="shared" si="4"/>
        <v>0</v>
      </c>
      <c r="G44" s="69">
        <f>G45</f>
        <v>0</v>
      </c>
    </row>
    <row r="45" spans="1:7" ht="23.25" customHeight="1">
      <c r="A45" s="70" t="s">
        <v>96</v>
      </c>
      <c r="B45" s="49" t="s">
        <v>97</v>
      </c>
      <c r="C45" s="9"/>
      <c r="D45" s="47"/>
      <c r="E45" s="11">
        <f t="shared" si="4"/>
        <v>1203.8</v>
      </c>
      <c r="F45" s="10">
        <f t="shared" si="4"/>
        <v>0</v>
      </c>
      <c r="G45" s="69">
        <f>G46</f>
        <v>0</v>
      </c>
    </row>
    <row r="46" spans="1:7" ht="69" customHeight="1">
      <c r="A46" s="71" t="s">
        <v>125</v>
      </c>
      <c r="B46" s="55" t="s">
        <v>123</v>
      </c>
      <c r="C46" s="55"/>
      <c r="D46" s="55"/>
      <c r="E46" s="75">
        <f t="shared" si="4"/>
        <v>1203.8</v>
      </c>
      <c r="F46" s="42">
        <f t="shared" si="4"/>
        <v>0</v>
      </c>
      <c r="G46" s="76">
        <f>G47</f>
        <v>0</v>
      </c>
    </row>
    <row r="47" spans="1:7" ht="28.5" customHeight="1">
      <c r="A47" s="24" t="s">
        <v>180</v>
      </c>
      <c r="B47" s="25" t="s">
        <v>124</v>
      </c>
      <c r="C47" s="26" t="s">
        <v>169</v>
      </c>
      <c r="D47" s="26"/>
      <c r="E47" s="77">
        <f t="shared" si="4"/>
        <v>1203.8</v>
      </c>
      <c r="F47" s="27">
        <f t="shared" si="4"/>
        <v>0</v>
      </c>
      <c r="G47" s="58">
        <f>G48</f>
        <v>0</v>
      </c>
    </row>
    <row r="48" spans="1:7" ht="21.75" customHeight="1">
      <c r="A48" s="28" t="s">
        <v>28</v>
      </c>
      <c r="B48" s="29" t="s">
        <v>124</v>
      </c>
      <c r="C48" s="30" t="s">
        <v>169</v>
      </c>
      <c r="D48" s="30" t="s">
        <v>29</v>
      </c>
      <c r="E48" s="78">
        <v>1203.8</v>
      </c>
      <c r="F48" s="31">
        <v>0</v>
      </c>
      <c r="G48" s="59">
        <v>0</v>
      </c>
    </row>
    <row r="49" spans="1:7" ht="67.5" customHeight="1">
      <c r="A49" s="79" t="s">
        <v>146</v>
      </c>
      <c r="B49" s="13" t="s">
        <v>147</v>
      </c>
      <c r="C49" s="9"/>
      <c r="D49" s="8"/>
      <c r="E49" s="10">
        <f>E50</f>
        <v>15</v>
      </c>
      <c r="F49" s="10">
        <f>F50</f>
        <v>15.6</v>
      </c>
      <c r="G49" s="10">
        <f>G50</f>
        <v>16.2</v>
      </c>
    </row>
    <row r="50" spans="1:7" ht="48.75" customHeight="1">
      <c r="A50" s="79" t="s">
        <v>165</v>
      </c>
      <c r="B50" s="13" t="s">
        <v>167</v>
      </c>
      <c r="C50" s="47"/>
      <c r="D50" s="8"/>
      <c r="E50" s="50">
        <f aca="true" t="shared" si="5" ref="E50:F54">E51</f>
        <v>15</v>
      </c>
      <c r="F50" s="50">
        <f t="shared" si="5"/>
        <v>15.6</v>
      </c>
      <c r="G50" s="80">
        <f>G51</f>
        <v>16.2</v>
      </c>
    </row>
    <row r="51" spans="1:7" ht="34.5" customHeight="1">
      <c r="A51" s="81" t="s">
        <v>166</v>
      </c>
      <c r="B51" s="82" t="s">
        <v>168</v>
      </c>
      <c r="C51" s="9"/>
      <c r="D51" s="9"/>
      <c r="E51" s="10">
        <f>E52+E54</f>
        <v>15</v>
      </c>
      <c r="F51" s="10">
        <f>F52+F54</f>
        <v>15.6</v>
      </c>
      <c r="G51" s="10">
        <f>G52+G54</f>
        <v>16.2</v>
      </c>
    </row>
    <row r="52" spans="1:7" ht="27" customHeight="1">
      <c r="A52" s="83" t="s">
        <v>181</v>
      </c>
      <c r="B52" s="25" t="s">
        <v>182</v>
      </c>
      <c r="C52" s="26" t="s">
        <v>169</v>
      </c>
      <c r="D52" s="26"/>
      <c r="E52" s="27">
        <f t="shared" si="5"/>
        <v>0</v>
      </c>
      <c r="F52" s="27">
        <f t="shared" si="5"/>
        <v>0</v>
      </c>
      <c r="G52" s="58">
        <f>G53</f>
        <v>0</v>
      </c>
    </row>
    <row r="53" spans="1:7" ht="31.5" customHeight="1">
      <c r="A53" s="84" t="s">
        <v>199</v>
      </c>
      <c r="B53" s="30" t="s">
        <v>182</v>
      </c>
      <c r="C53" s="30" t="s">
        <v>169</v>
      </c>
      <c r="D53" s="30" t="s">
        <v>148</v>
      </c>
      <c r="E53" s="31">
        <v>0</v>
      </c>
      <c r="F53" s="31">
        <v>0</v>
      </c>
      <c r="G53" s="59">
        <v>0</v>
      </c>
    </row>
    <row r="54" spans="1:7" ht="31.5" customHeight="1">
      <c r="A54" s="83" t="s">
        <v>233</v>
      </c>
      <c r="B54" s="25" t="s">
        <v>232</v>
      </c>
      <c r="C54" s="26" t="s">
        <v>169</v>
      </c>
      <c r="D54" s="26"/>
      <c r="E54" s="27">
        <f t="shared" si="5"/>
        <v>15</v>
      </c>
      <c r="F54" s="27">
        <f t="shared" si="5"/>
        <v>15.6</v>
      </c>
      <c r="G54" s="58">
        <f>G55</f>
        <v>16.2</v>
      </c>
    </row>
    <row r="55" spans="1:7" ht="31.5" customHeight="1">
      <c r="A55" s="84" t="s">
        <v>199</v>
      </c>
      <c r="B55" s="30" t="s">
        <v>232</v>
      </c>
      <c r="C55" s="30" t="s">
        <v>169</v>
      </c>
      <c r="D55" s="30" t="s">
        <v>148</v>
      </c>
      <c r="E55" s="31">
        <v>15</v>
      </c>
      <c r="F55" s="31">
        <v>15.6</v>
      </c>
      <c r="G55" s="59">
        <v>16.2</v>
      </c>
    </row>
    <row r="56" spans="1:7" ht="52.5" customHeight="1">
      <c r="A56" s="79" t="s">
        <v>155</v>
      </c>
      <c r="B56" s="13" t="s">
        <v>157</v>
      </c>
      <c r="C56" s="9"/>
      <c r="D56" s="8"/>
      <c r="E56" s="11">
        <f aca="true" t="shared" si="6" ref="E56:G58">E57</f>
        <v>2840.9</v>
      </c>
      <c r="F56" s="10">
        <f t="shared" si="6"/>
        <v>0</v>
      </c>
      <c r="G56" s="69">
        <f t="shared" si="6"/>
        <v>0</v>
      </c>
    </row>
    <row r="57" spans="1:7" ht="39" customHeight="1">
      <c r="A57" s="85" t="s">
        <v>156</v>
      </c>
      <c r="B57" s="13" t="s">
        <v>158</v>
      </c>
      <c r="C57" s="9"/>
      <c r="D57" s="47"/>
      <c r="E57" s="11">
        <f t="shared" si="6"/>
        <v>2840.9</v>
      </c>
      <c r="F57" s="10">
        <f t="shared" si="6"/>
        <v>0</v>
      </c>
      <c r="G57" s="69">
        <f t="shared" si="6"/>
        <v>0</v>
      </c>
    </row>
    <row r="58" spans="1:7" ht="97.5" customHeight="1">
      <c r="A58" s="86" t="s">
        <v>164</v>
      </c>
      <c r="B58" s="82" t="s">
        <v>159</v>
      </c>
      <c r="C58" s="55"/>
      <c r="D58" s="55"/>
      <c r="E58" s="11">
        <f>E59</f>
        <v>2840.9</v>
      </c>
      <c r="F58" s="10">
        <f t="shared" si="6"/>
        <v>0</v>
      </c>
      <c r="G58" s="10">
        <f t="shared" si="6"/>
        <v>0</v>
      </c>
    </row>
    <row r="59" spans="1:7" ht="34.5" customHeight="1">
      <c r="A59" s="24" t="s">
        <v>180</v>
      </c>
      <c r="B59" s="25" t="s">
        <v>159</v>
      </c>
      <c r="C59" s="26" t="s">
        <v>169</v>
      </c>
      <c r="D59" s="26"/>
      <c r="E59" s="77">
        <f>E60</f>
        <v>2840.9</v>
      </c>
      <c r="F59" s="27">
        <f>F60</f>
        <v>0</v>
      </c>
      <c r="G59" s="58">
        <f>G60</f>
        <v>0</v>
      </c>
    </row>
    <row r="60" spans="1:7" ht="23.25" customHeight="1">
      <c r="A60" s="28" t="s">
        <v>28</v>
      </c>
      <c r="B60" s="29" t="s">
        <v>159</v>
      </c>
      <c r="C60" s="30" t="s">
        <v>169</v>
      </c>
      <c r="D60" s="30" t="s">
        <v>29</v>
      </c>
      <c r="E60" s="78">
        <v>2840.9</v>
      </c>
      <c r="F60" s="31">
        <v>0</v>
      </c>
      <c r="G60" s="59">
        <v>0</v>
      </c>
    </row>
    <row r="61" spans="1:7" ht="67.5" customHeight="1">
      <c r="A61" s="7" t="s">
        <v>211</v>
      </c>
      <c r="B61" s="8" t="s">
        <v>79</v>
      </c>
      <c r="C61" s="9" t="s">
        <v>14</v>
      </c>
      <c r="D61" s="8"/>
      <c r="E61" s="10">
        <f>E62+E76</f>
        <v>2182.8999999999996</v>
      </c>
      <c r="F61" s="11">
        <f>F62+F76</f>
        <v>2114.8</v>
      </c>
      <c r="G61" s="87">
        <f>G62+G76</f>
        <v>2330.7</v>
      </c>
    </row>
    <row r="62" spans="1:7" ht="54.75" customHeight="1">
      <c r="A62" s="12" t="s">
        <v>80</v>
      </c>
      <c r="B62" s="13" t="s">
        <v>81</v>
      </c>
      <c r="C62" s="8" t="s">
        <v>14</v>
      </c>
      <c r="D62" s="8"/>
      <c r="E62" s="14">
        <f>E63</f>
        <v>1982.8999999999999</v>
      </c>
      <c r="F62" s="15">
        <f>F63</f>
        <v>1914.8000000000002</v>
      </c>
      <c r="G62" s="88">
        <f>G63</f>
        <v>2130.7</v>
      </c>
    </row>
    <row r="63" spans="1:7" ht="36" customHeight="1">
      <c r="A63" s="16" t="s">
        <v>83</v>
      </c>
      <c r="B63" s="17" t="s">
        <v>82</v>
      </c>
      <c r="C63" s="18"/>
      <c r="D63" s="18"/>
      <c r="E63" s="19">
        <f>E64+E67+E70</f>
        <v>1982.8999999999999</v>
      </c>
      <c r="F63" s="19">
        <f>F64+F67+F73</f>
        <v>1914.8000000000002</v>
      </c>
      <c r="G63" s="19">
        <f>G64+G67+G73</f>
        <v>2130.7</v>
      </c>
    </row>
    <row r="64" spans="1:7" ht="36" customHeight="1">
      <c r="A64" s="20" t="s">
        <v>150</v>
      </c>
      <c r="B64" s="21" t="s">
        <v>149</v>
      </c>
      <c r="C64" s="22"/>
      <c r="D64" s="22"/>
      <c r="E64" s="23">
        <f aca="true" t="shared" si="7" ref="E64:G65">E65</f>
        <v>105</v>
      </c>
      <c r="F64" s="23">
        <f t="shared" si="7"/>
        <v>31.2</v>
      </c>
      <c r="G64" s="67">
        <f t="shared" si="7"/>
        <v>46.8</v>
      </c>
    </row>
    <row r="65" spans="1:7" ht="36" customHeight="1">
      <c r="A65" s="24" t="s">
        <v>180</v>
      </c>
      <c r="B65" s="25" t="s">
        <v>149</v>
      </c>
      <c r="C65" s="26" t="s">
        <v>169</v>
      </c>
      <c r="D65" s="26"/>
      <c r="E65" s="27">
        <f t="shared" si="7"/>
        <v>105</v>
      </c>
      <c r="F65" s="27">
        <f t="shared" si="7"/>
        <v>31.2</v>
      </c>
      <c r="G65" s="58">
        <f t="shared" si="7"/>
        <v>46.8</v>
      </c>
    </row>
    <row r="66" spans="1:7" ht="36" customHeight="1">
      <c r="A66" s="28" t="s">
        <v>28</v>
      </c>
      <c r="B66" s="29" t="s">
        <v>149</v>
      </c>
      <c r="C66" s="30" t="s">
        <v>169</v>
      </c>
      <c r="D66" s="30" t="s">
        <v>29</v>
      </c>
      <c r="E66" s="31">
        <v>105</v>
      </c>
      <c r="F66" s="31">
        <v>31.2</v>
      </c>
      <c r="G66" s="59">
        <v>46.8</v>
      </c>
    </row>
    <row r="67" spans="1:7" ht="36" customHeight="1">
      <c r="A67" s="20" t="s">
        <v>192</v>
      </c>
      <c r="B67" s="21" t="s">
        <v>191</v>
      </c>
      <c r="C67" s="22"/>
      <c r="D67" s="22"/>
      <c r="E67" s="23">
        <f aca="true" t="shared" si="8" ref="E67:G68">E68</f>
        <v>488.3</v>
      </c>
      <c r="F67" s="23">
        <f t="shared" si="8"/>
        <v>841.9</v>
      </c>
      <c r="G67" s="67">
        <f t="shared" si="8"/>
        <v>1400.5</v>
      </c>
    </row>
    <row r="68" spans="1:7" ht="36" customHeight="1">
      <c r="A68" s="24" t="s">
        <v>180</v>
      </c>
      <c r="B68" s="25" t="s">
        <v>191</v>
      </c>
      <c r="C68" s="26" t="s">
        <v>169</v>
      </c>
      <c r="D68" s="26"/>
      <c r="E68" s="27">
        <f t="shared" si="8"/>
        <v>488.3</v>
      </c>
      <c r="F68" s="27">
        <f t="shared" si="8"/>
        <v>841.9</v>
      </c>
      <c r="G68" s="58">
        <f t="shared" si="8"/>
        <v>1400.5</v>
      </c>
    </row>
    <row r="69" spans="1:7" ht="36" customHeight="1">
      <c r="A69" s="28" t="s">
        <v>28</v>
      </c>
      <c r="B69" s="29" t="s">
        <v>191</v>
      </c>
      <c r="C69" s="30" t="s">
        <v>169</v>
      </c>
      <c r="D69" s="30" t="s">
        <v>29</v>
      </c>
      <c r="E69" s="31">
        <v>488.3</v>
      </c>
      <c r="F69" s="31">
        <v>841.9</v>
      </c>
      <c r="G69" s="59">
        <f>1607.5-207</f>
        <v>1400.5</v>
      </c>
    </row>
    <row r="70" spans="1:7" ht="36" customHeight="1">
      <c r="A70" s="32" t="s">
        <v>213</v>
      </c>
      <c r="B70" s="33" t="s">
        <v>214</v>
      </c>
      <c r="C70" s="34"/>
      <c r="D70" s="40"/>
      <c r="E70" s="41">
        <f aca="true" t="shared" si="9" ref="E70:G74">E71</f>
        <v>1389.6</v>
      </c>
      <c r="F70" s="42">
        <f t="shared" si="9"/>
        <v>0</v>
      </c>
      <c r="G70" s="76">
        <f t="shared" si="9"/>
        <v>0</v>
      </c>
    </row>
    <row r="71" spans="1:7" ht="36" customHeight="1">
      <c r="A71" s="89" t="s">
        <v>215</v>
      </c>
      <c r="B71" s="90" t="s">
        <v>214</v>
      </c>
      <c r="C71" s="91" t="s">
        <v>216</v>
      </c>
      <c r="D71" s="91"/>
      <c r="E71" s="92">
        <f t="shared" si="9"/>
        <v>1389.6</v>
      </c>
      <c r="F71" s="27">
        <f t="shared" si="9"/>
        <v>0</v>
      </c>
      <c r="G71" s="58">
        <f t="shared" si="9"/>
        <v>0</v>
      </c>
    </row>
    <row r="72" spans="1:7" ht="36" customHeight="1">
      <c r="A72" s="93" t="s">
        <v>28</v>
      </c>
      <c r="B72" s="94" t="s">
        <v>214</v>
      </c>
      <c r="C72" s="95" t="s">
        <v>216</v>
      </c>
      <c r="D72" s="95" t="s">
        <v>29</v>
      </c>
      <c r="E72" s="96">
        <v>1389.6</v>
      </c>
      <c r="F72" s="31">
        <v>0</v>
      </c>
      <c r="G72" s="59">
        <v>0</v>
      </c>
    </row>
    <row r="73" spans="1:7" ht="36" customHeight="1">
      <c r="A73" s="32" t="s">
        <v>213</v>
      </c>
      <c r="B73" s="33" t="s">
        <v>219</v>
      </c>
      <c r="C73" s="34"/>
      <c r="D73" s="34"/>
      <c r="E73" s="43">
        <f t="shared" si="9"/>
        <v>0</v>
      </c>
      <c r="F73" s="42">
        <f t="shared" si="9"/>
        <v>1041.7</v>
      </c>
      <c r="G73" s="76">
        <f t="shared" si="9"/>
        <v>683.4</v>
      </c>
    </row>
    <row r="74" spans="1:7" ht="36" customHeight="1">
      <c r="A74" s="89" t="s">
        <v>215</v>
      </c>
      <c r="B74" s="90" t="s">
        <v>219</v>
      </c>
      <c r="C74" s="91" t="s">
        <v>216</v>
      </c>
      <c r="D74" s="91"/>
      <c r="E74" s="97">
        <f t="shared" si="9"/>
        <v>0</v>
      </c>
      <c r="F74" s="27">
        <f t="shared" si="9"/>
        <v>1041.7</v>
      </c>
      <c r="G74" s="58">
        <f t="shared" si="9"/>
        <v>683.4</v>
      </c>
    </row>
    <row r="75" spans="1:7" ht="36" customHeight="1">
      <c r="A75" s="93" t="s">
        <v>28</v>
      </c>
      <c r="B75" s="94" t="s">
        <v>219</v>
      </c>
      <c r="C75" s="95" t="s">
        <v>216</v>
      </c>
      <c r="D75" s="95" t="s">
        <v>29</v>
      </c>
      <c r="E75" s="98">
        <v>0</v>
      </c>
      <c r="F75" s="31">
        <v>1041.7</v>
      </c>
      <c r="G75" s="59">
        <v>683.4</v>
      </c>
    </row>
    <row r="76" spans="1:7" ht="73.5" customHeight="1">
      <c r="A76" s="12" t="s">
        <v>101</v>
      </c>
      <c r="B76" s="13" t="s">
        <v>99</v>
      </c>
      <c r="C76" s="8" t="s">
        <v>14</v>
      </c>
      <c r="D76" s="8"/>
      <c r="E76" s="14">
        <f aca="true" t="shared" si="10" ref="E76:F79">E77</f>
        <v>200</v>
      </c>
      <c r="F76" s="14">
        <f t="shared" si="10"/>
        <v>200</v>
      </c>
      <c r="G76" s="61">
        <f>G77</f>
        <v>200</v>
      </c>
    </row>
    <row r="77" spans="1:7" ht="33.75" customHeight="1">
      <c r="A77" s="16" t="s">
        <v>102</v>
      </c>
      <c r="B77" s="17" t="s">
        <v>100</v>
      </c>
      <c r="C77" s="18"/>
      <c r="D77" s="18"/>
      <c r="E77" s="19">
        <f t="shared" si="10"/>
        <v>200</v>
      </c>
      <c r="F77" s="19">
        <f t="shared" si="10"/>
        <v>200</v>
      </c>
      <c r="G77" s="99">
        <f>G78</f>
        <v>200</v>
      </c>
    </row>
    <row r="78" spans="1:7" ht="33.75" customHeight="1">
      <c r="A78" s="20" t="s">
        <v>104</v>
      </c>
      <c r="B78" s="100" t="s">
        <v>103</v>
      </c>
      <c r="C78" s="101"/>
      <c r="D78" s="101"/>
      <c r="E78" s="102">
        <f t="shared" si="10"/>
        <v>200</v>
      </c>
      <c r="F78" s="102">
        <f t="shared" si="10"/>
        <v>200</v>
      </c>
      <c r="G78" s="103">
        <f>G79</f>
        <v>200</v>
      </c>
    </row>
    <row r="79" spans="1:7" ht="33" customHeight="1">
      <c r="A79" s="24" t="s">
        <v>180</v>
      </c>
      <c r="B79" s="25" t="s">
        <v>103</v>
      </c>
      <c r="C79" s="26" t="s">
        <v>169</v>
      </c>
      <c r="D79" s="26"/>
      <c r="E79" s="27">
        <f t="shared" si="10"/>
        <v>200</v>
      </c>
      <c r="F79" s="27">
        <f t="shared" si="10"/>
        <v>200</v>
      </c>
      <c r="G79" s="58">
        <f>G80</f>
        <v>200</v>
      </c>
    </row>
    <row r="80" spans="1:7" ht="23.25" customHeight="1">
      <c r="A80" s="28" t="s">
        <v>28</v>
      </c>
      <c r="B80" s="29" t="s">
        <v>103</v>
      </c>
      <c r="C80" s="30" t="s">
        <v>169</v>
      </c>
      <c r="D80" s="30" t="s">
        <v>29</v>
      </c>
      <c r="E80" s="31">
        <v>200</v>
      </c>
      <c r="F80" s="31">
        <v>200</v>
      </c>
      <c r="G80" s="59">
        <v>200</v>
      </c>
    </row>
    <row r="81" spans="1:7" ht="23.25" customHeight="1">
      <c r="A81" s="60" t="s">
        <v>31</v>
      </c>
      <c r="B81" s="8" t="s">
        <v>42</v>
      </c>
      <c r="C81" s="8" t="s">
        <v>14</v>
      </c>
      <c r="D81" s="8"/>
      <c r="E81" s="15">
        <f>E82+E90+E102+E108+E86</f>
        <v>11885.000000000002</v>
      </c>
      <c r="F81" s="15">
        <f>F82+F90+F102+F108+F86</f>
        <v>11445.400000000001</v>
      </c>
      <c r="G81" s="88">
        <f>G82+G90+G102+G108+G86</f>
        <v>11485</v>
      </c>
    </row>
    <row r="82" spans="1:7" ht="35.25" customHeight="1">
      <c r="A82" s="104" t="s">
        <v>35</v>
      </c>
      <c r="B82" s="13" t="s">
        <v>43</v>
      </c>
      <c r="C82" s="8"/>
      <c r="D82" s="8"/>
      <c r="E82" s="14">
        <f aca="true" t="shared" si="11" ref="E82:F84">E83</f>
        <v>1506.1</v>
      </c>
      <c r="F82" s="14">
        <f t="shared" si="11"/>
        <v>1521.1</v>
      </c>
      <c r="G82" s="61">
        <f>G83</f>
        <v>1536.3</v>
      </c>
    </row>
    <row r="83" spans="1:7" ht="30.75" customHeight="1">
      <c r="A83" s="71" t="s">
        <v>113</v>
      </c>
      <c r="B83" s="55" t="s">
        <v>44</v>
      </c>
      <c r="C83" s="55"/>
      <c r="D83" s="55"/>
      <c r="E83" s="56">
        <f t="shared" si="11"/>
        <v>1506.1</v>
      </c>
      <c r="F83" s="56">
        <f t="shared" si="11"/>
        <v>1521.1</v>
      </c>
      <c r="G83" s="57">
        <f>G84</f>
        <v>1536.3</v>
      </c>
    </row>
    <row r="84" spans="1:7" ht="61.5" customHeight="1">
      <c r="A84" s="68" t="s">
        <v>176</v>
      </c>
      <c r="B84" s="26" t="s">
        <v>44</v>
      </c>
      <c r="C84" s="26" t="s">
        <v>170</v>
      </c>
      <c r="D84" s="26"/>
      <c r="E84" s="27">
        <f t="shared" si="11"/>
        <v>1506.1</v>
      </c>
      <c r="F84" s="27">
        <f t="shared" si="11"/>
        <v>1521.1</v>
      </c>
      <c r="G84" s="58">
        <f>G85</f>
        <v>1536.3</v>
      </c>
    </row>
    <row r="85" spans="1:7" ht="53.25" customHeight="1">
      <c r="A85" s="28" t="s">
        <v>9</v>
      </c>
      <c r="B85" s="30" t="s">
        <v>44</v>
      </c>
      <c r="C85" s="30" t="s">
        <v>170</v>
      </c>
      <c r="D85" s="30" t="s">
        <v>36</v>
      </c>
      <c r="E85" s="31">
        <v>1506.1</v>
      </c>
      <c r="F85" s="31">
        <v>1521.1</v>
      </c>
      <c r="G85" s="59">
        <v>1536.3</v>
      </c>
    </row>
    <row r="86" spans="1:7" ht="53.25" customHeight="1">
      <c r="A86" s="12" t="s">
        <v>151</v>
      </c>
      <c r="B86" s="13" t="s">
        <v>152</v>
      </c>
      <c r="C86" s="13"/>
      <c r="D86" s="13"/>
      <c r="E86" s="105">
        <f aca="true" t="shared" si="12" ref="E86:F88">E87</f>
        <v>7.9</v>
      </c>
      <c r="F86" s="105">
        <f t="shared" si="12"/>
        <v>8.2</v>
      </c>
      <c r="G86" s="106">
        <f>G87</f>
        <v>8.5</v>
      </c>
    </row>
    <row r="87" spans="1:7" ht="34.5" customHeight="1">
      <c r="A87" s="65" t="s">
        <v>153</v>
      </c>
      <c r="B87" s="107" t="s">
        <v>154</v>
      </c>
      <c r="C87" s="107"/>
      <c r="D87" s="107"/>
      <c r="E87" s="108">
        <f t="shared" si="12"/>
        <v>7.9</v>
      </c>
      <c r="F87" s="108">
        <f t="shared" si="12"/>
        <v>8.2</v>
      </c>
      <c r="G87" s="109">
        <f>G88</f>
        <v>8.5</v>
      </c>
    </row>
    <row r="88" spans="1:7" ht="34.5" customHeight="1">
      <c r="A88" s="110" t="s">
        <v>177</v>
      </c>
      <c r="B88" s="111" t="s">
        <v>154</v>
      </c>
      <c r="C88" s="111" t="s">
        <v>171</v>
      </c>
      <c r="D88" s="111"/>
      <c r="E88" s="42">
        <f t="shared" si="12"/>
        <v>7.9</v>
      </c>
      <c r="F88" s="42">
        <f t="shared" si="12"/>
        <v>8.2</v>
      </c>
      <c r="G88" s="76">
        <f>G89</f>
        <v>8.5</v>
      </c>
    </row>
    <row r="89" spans="1:7" ht="27.75" customHeight="1">
      <c r="A89" s="28" t="s">
        <v>8</v>
      </c>
      <c r="B89" s="30" t="s">
        <v>154</v>
      </c>
      <c r="C89" s="30" t="s">
        <v>171</v>
      </c>
      <c r="D89" s="30" t="s">
        <v>0</v>
      </c>
      <c r="E89" s="31">
        <v>7.9</v>
      </c>
      <c r="F89" s="31">
        <v>8.2</v>
      </c>
      <c r="G89" s="59">
        <v>8.5</v>
      </c>
    </row>
    <row r="90" spans="1:7" ht="37.5" customHeight="1">
      <c r="A90" s="12" t="s">
        <v>32</v>
      </c>
      <c r="B90" s="13" t="s">
        <v>45</v>
      </c>
      <c r="C90" s="13"/>
      <c r="D90" s="13"/>
      <c r="E90" s="112">
        <f>E91+E94+E97</f>
        <v>10282.400000000001</v>
      </c>
      <c r="F90" s="112">
        <f>F91+F94+F97</f>
        <v>9912.6</v>
      </c>
      <c r="G90" s="113">
        <f>G91+G94+G97</f>
        <v>9936.7</v>
      </c>
    </row>
    <row r="91" spans="1:7" ht="48" customHeight="1">
      <c r="A91" s="71" t="s">
        <v>114</v>
      </c>
      <c r="B91" s="55" t="s">
        <v>46</v>
      </c>
      <c r="C91" s="55"/>
      <c r="D91" s="55"/>
      <c r="E91" s="114">
        <f aca="true" t="shared" si="13" ref="E91:G92">E92</f>
        <v>6555.5</v>
      </c>
      <c r="F91" s="114">
        <f t="shared" si="13"/>
        <v>6620.6</v>
      </c>
      <c r="G91" s="115">
        <f t="shared" si="13"/>
        <v>6687.5</v>
      </c>
    </row>
    <row r="92" spans="1:7" ht="66" customHeight="1">
      <c r="A92" s="68" t="s">
        <v>176</v>
      </c>
      <c r="B92" s="26" t="s">
        <v>46</v>
      </c>
      <c r="C92" s="26" t="s">
        <v>170</v>
      </c>
      <c r="D92" s="26"/>
      <c r="E92" s="77">
        <f t="shared" si="13"/>
        <v>6555.5</v>
      </c>
      <c r="F92" s="77">
        <f t="shared" si="13"/>
        <v>6620.6</v>
      </c>
      <c r="G92" s="116">
        <f t="shared" si="13"/>
        <v>6687.5</v>
      </c>
    </row>
    <row r="93" spans="1:7" ht="48.75" customHeight="1">
      <c r="A93" s="28" t="s">
        <v>9</v>
      </c>
      <c r="B93" s="30" t="s">
        <v>46</v>
      </c>
      <c r="C93" s="30" t="s">
        <v>170</v>
      </c>
      <c r="D93" s="30" t="s">
        <v>1</v>
      </c>
      <c r="E93" s="78">
        <v>6555.5</v>
      </c>
      <c r="F93" s="78">
        <v>6620.6</v>
      </c>
      <c r="G93" s="117">
        <v>6687.5</v>
      </c>
    </row>
    <row r="94" spans="1:7" ht="35.25" customHeight="1">
      <c r="A94" s="71" t="s">
        <v>115</v>
      </c>
      <c r="B94" s="55" t="s">
        <v>47</v>
      </c>
      <c r="C94" s="55"/>
      <c r="D94" s="55"/>
      <c r="E94" s="114">
        <f aca="true" t="shared" si="14" ref="E94:G95">E95</f>
        <v>1564.1</v>
      </c>
      <c r="F94" s="114">
        <f t="shared" si="14"/>
        <v>2011.8</v>
      </c>
      <c r="G94" s="115">
        <f t="shared" si="14"/>
        <v>2032.6</v>
      </c>
    </row>
    <row r="95" spans="1:7" ht="60.75" customHeight="1">
      <c r="A95" s="68" t="s">
        <v>176</v>
      </c>
      <c r="B95" s="26" t="s">
        <v>47</v>
      </c>
      <c r="C95" s="26" t="s">
        <v>170</v>
      </c>
      <c r="D95" s="26"/>
      <c r="E95" s="77">
        <f t="shared" si="14"/>
        <v>1564.1</v>
      </c>
      <c r="F95" s="77">
        <f t="shared" si="14"/>
        <v>2011.8</v>
      </c>
      <c r="G95" s="116">
        <f t="shared" si="14"/>
        <v>2032.6</v>
      </c>
    </row>
    <row r="96" spans="1:7" ht="53.25" customHeight="1">
      <c r="A96" s="28" t="s">
        <v>9</v>
      </c>
      <c r="B96" s="30" t="s">
        <v>47</v>
      </c>
      <c r="C96" s="30" t="s">
        <v>170</v>
      </c>
      <c r="D96" s="30" t="s">
        <v>1</v>
      </c>
      <c r="E96" s="78">
        <v>1564.1</v>
      </c>
      <c r="F96" s="78">
        <v>2011.8</v>
      </c>
      <c r="G96" s="117">
        <v>2032.6</v>
      </c>
    </row>
    <row r="97" spans="1:7" ht="30" customHeight="1">
      <c r="A97" s="71" t="s">
        <v>116</v>
      </c>
      <c r="B97" s="55" t="s">
        <v>48</v>
      </c>
      <c r="C97" s="55"/>
      <c r="D97" s="55"/>
      <c r="E97" s="114">
        <f>E98+E100</f>
        <v>2162.8</v>
      </c>
      <c r="F97" s="114">
        <f>F98+F100</f>
        <v>1280.2</v>
      </c>
      <c r="G97" s="115">
        <f>G98+G100</f>
        <v>1216.6</v>
      </c>
    </row>
    <row r="98" spans="1:7" ht="33" customHeight="1">
      <c r="A98" s="24" t="s">
        <v>180</v>
      </c>
      <c r="B98" s="111" t="s">
        <v>48</v>
      </c>
      <c r="C98" s="111" t="s">
        <v>169</v>
      </c>
      <c r="D98" s="111"/>
      <c r="E98" s="75">
        <f>E99</f>
        <v>2011.8</v>
      </c>
      <c r="F98" s="75">
        <f>F99</f>
        <v>1161.7</v>
      </c>
      <c r="G98" s="118">
        <f>G99</f>
        <v>1098.1</v>
      </c>
    </row>
    <row r="99" spans="1:7" ht="52.5" customHeight="1">
      <c r="A99" s="28" t="s">
        <v>9</v>
      </c>
      <c r="B99" s="119" t="s">
        <v>48</v>
      </c>
      <c r="C99" s="119" t="s">
        <v>169</v>
      </c>
      <c r="D99" s="119" t="s">
        <v>1</v>
      </c>
      <c r="E99" s="120">
        <v>2011.8</v>
      </c>
      <c r="F99" s="120">
        <v>1161.7</v>
      </c>
      <c r="G99" s="121">
        <v>1098.1</v>
      </c>
    </row>
    <row r="100" spans="1:7" ht="26.25" customHeight="1">
      <c r="A100" s="110" t="s">
        <v>177</v>
      </c>
      <c r="B100" s="111" t="s">
        <v>48</v>
      </c>
      <c r="C100" s="111" t="s">
        <v>171</v>
      </c>
      <c r="D100" s="111"/>
      <c r="E100" s="42">
        <f>E101</f>
        <v>151</v>
      </c>
      <c r="F100" s="75">
        <f>F101</f>
        <v>118.5</v>
      </c>
      <c r="G100" s="118">
        <f>G101</f>
        <v>118.5</v>
      </c>
    </row>
    <row r="101" spans="1:7" ht="52.5" customHeight="1">
      <c r="A101" s="28" t="s">
        <v>9</v>
      </c>
      <c r="B101" s="119" t="s">
        <v>48</v>
      </c>
      <c r="C101" s="119" t="s">
        <v>171</v>
      </c>
      <c r="D101" s="119" t="s">
        <v>1</v>
      </c>
      <c r="E101" s="122">
        <v>151</v>
      </c>
      <c r="F101" s="120">
        <v>118.5</v>
      </c>
      <c r="G101" s="121">
        <v>118.5</v>
      </c>
    </row>
    <row r="102" spans="1:7" ht="48" customHeight="1">
      <c r="A102" s="12" t="s">
        <v>186</v>
      </c>
      <c r="B102" s="13" t="s">
        <v>117</v>
      </c>
      <c r="C102" s="13"/>
      <c r="D102" s="13"/>
      <c r="E102" s="112">
        <f>E103</f>
        <v>85.10000000000001</v>
      </c>
      <c r="F102" s="105">
        <f>F103</f>
        <v>0</v>
      </c>
      <c r="G102" s="106">
        <f>G103</f>
        <v>0</v>
      </c>
    </row>
    <row r="103" spans="1:7" ht="66.75" customHeight="1">
      <c r="A103" s="71" t="s">
        <v>204</v>
      </c>
      <c r="B103" s="55" t="s">
        <v>118</v>
      </c>
      <c r="C103" s="55"/>
      <c r="D103" s="55"/>
      <c r="E103" s="114">
        <f>E104+E106</f>
        <v>85.10000000000001</v>
      </c>
      <c r="F103" s="56">
        <f>F104+F106</f>
        <v>0</v>
      </c>
      <c r="G103" s="57">
        <f>G104+G106</f>
        <v>0</v>
      </c>
    </row>
    <row r="104" spans="1:7" ht="72.75" customHeight="1">
      <c r="A104" s="68" t="s">
        <v>176</v>
      </c>
      <c r="B104" s="26" t="s">
        <v>118</v>
      </c>
      <c r="C104" s="26" t="s">
        <v>170</v>
      </c>
      <c r="D104" s="26"/>
      <c r="E104" s="77">
        <f>E105</f>
        <v>77.4</v>
      </c>
      <c r="F104" s="27">
        <f>F105</f>
        <v>0</v>
      </c>
      <c r="G104" s="58">
        <f>G105</f>
        <v>0</v>
      </c>
    </row>
    <row r="105" spans="1:7" ht="48" customHeight="1">
      <c r="A105" s="28" t="s">
        <v>9</v>
      </c>
      <c r="B105" s="30" t="s">
        <v>118</v>
      </c>
      <c r="C105" s="30" t="s">
        <v>170</v>
      </c>
      <c r="D105" s="30" t="s">
        <v>1</v>
      </c>
      <c r="E105" s="78">
        <v>77.4</v>
      </c>
      <c r="F105" s="31">
        <v>0</v>
      </c>
      <c r="G105" s="59">
        <v>0</v>
      </c>
    </row>
    <row r="106" spans="1:7" ht="36.75" customHeight="1">
      <c r="A106" s="24" t="s">
        <v>180</v>
      </c>
      <c r="B106" s="26" t="s">
        <v>118</v>
      </c>
      <c r="C106" s="26" t="s">
        <v>169</v>
      </c>
      <c r="D106" s="26"/>
      <c r="E106" s="77">
        <f>E107</f>
        <v>7.7</v>
      </c>
      <c r="F106" s="27">
        <f>F107</f>
        <v>0</v>
      </c>
      <c r="G106" s="58">
        <f>G107</f>
        <v>0</v>
      </c>
    </row>
    <row r="107" spans="1:7" ht="48" customHeight="1">
      <c r="A107" s="28" t="s">
        <v>9</v>
      </c>
      <c r="B107" s="30" t="s">
        <v>118</v>
      </c>
      <c r="C107" s="30" t="s">
        <v>169</v>
      </c>
      <c r="D107" s="30" t="s">
        <v>1</v>
      </c>
      <c r="E107" s="78">
        <v>7.7</v>
      </c>
      <c r="F107" s="31">
        <v>0</v>
      </c>
      <c r="G107" s="59">
        <v>0</v>
      </c>
    </row>
    <row r="108" spans="1:7" ht="48" customHeight="1">
      <c r="A108" s="16" t="s">
        <v>131</v>
      </c>
      <c r="B108" s="63" t="s">
        <v>132</v>
      </c>
      <c r="C108" s="119"/>
      <c r="D108" s="63"/>
      <c r="E108" s="123">
        <f aca="true" t="shared" si="15" ref="E108:F110">E109</f>
        <v>3.5</v>
      </c>
      <c r="F108" s="123">
        <f t="shared" si="15"/>
        <v>3.5</v>
      </c>
      <c r="G108" s="124">
        <f>G109</f>
        <v>3.5</v>
      </c>
    </row>
    <row r="109" spans="1:7" ht="30" customHeight="1">
      <c r="A109" s="71" t="s">
        <v>133</v>
      </c>
      <c r="B109" s="55" t="s">
        <v>134</v>
      </c>
      <c r="C109" s="55"/>
      <c r="D109" s="55"/>
      <c r="E109" s="114">
        <f t="shared" si="15"/>
        <v>3.5</v>
      </c>
      <c r="F109" s="114">
        <f t="shared" si="15"/>
        <v>3.5</v>
      </c>
      <c r="G109" s="115">
        <f>G110</f>
        <v>3.5</v>
      </c>
    </row>
    <row r="110" spans="1:7" ht="48" customHeight="1">
      <c r="A110" s="24" t="s">
        <v>180</v>
      </c>
      <c r="B110" s="26" t="s">
        <v>134</v>
      </c>
      <c r="C110" s="26" t="s">
        <v>169</v>
      </c>
      <c r="D110" s="26"/>
      <c r="E110" s="77">
        <f t="shared" si="15"/>
        <v>3.5</v>
      </c>
      <c r="F110" s="77">
        <f t="shared" si="15"/>
        <v>3.5</v>
      </c>
      <c r="G110" s="116">
        <f>G111</f>
        <v>3.5</v>
      </c>
    </row>
    <row r="111" spans="1:7" ht="48" customHeight="1">
      <c r="A111" s="28" t="s">
        <v>9</v>
      </c>
      <c r="B111" s="30" t="s">
        <v>134</v>
      </c>
      <c r="C111" s="30" t="s">
        <v>169</v>
      </c>
      <c r="D111" s="30" t="s">
        <v>1</v>
      </c>
      <c r="E111" s="78">
        <v>3.5</v>
      </c>
      <c r="F111" s="78">
        <v>3.5</v>
      </c>
      <c r="G111" s="117">
        <v>3.5</v>
      </c>
    </row>
    <row r="112" spans="1:7" ht="64.5" customHeight="1">
      <c r="A112" s="60" t="s">
        <v>212</v>
      </c>
      <c r="B112" s="8" t="s">
        <v>89</v>
      </c>
      <c r="C112" s="8"/>
      <c r="D112" s="8"/>
      <c r="E112" s="14">
        <f aca="true" t="shared" si="16" ref="E112:F115">E113</f>
        <v>52.3</v>
      </c>
      <c r="F112" s="14">
        <f t="shared" si="16"/>
        <v>48.7</v>
      </c>
      <c r="G112" s="61">
        <f>G113</f>
        <v>50.6</v>
      </c>
    </row>
    <row r="113" spans="1:7" ht="33.75" customHeight="1">
      <c r="A113" s="125" t="s">
        <v>91</v>
      </c>
      <c r="B113" s="62" t="s">
        <v>90</v>
      </c>
      <c r="C113" s="63"/>
      <c r="D113" s="63"/>
      <c r="E113" s="126">
        <f t="shared" si="16"/>
        <v>52.3</v>
      </c>
      <c r="F113" s="126">
        <f t="shared" si="16"/>
        <v>48.7</v>
      </c>
      <c r="G113" s="127">
        <f>G114</f>
        <v>50.6</v>
      </c>
    </row>
    <row r="114" spans="1:7" ht="24" customHeight="1">
      <c r="A114" s="71" t="s">
        <v>202</v>
      </c>
      <c r="B114" s="55" t="s">
        <v>201</v>
      </c>
      <c r="C114" s="55"/>
      <c r="D114" s="55"/>
      <c r="E114" s="56">
        <f t="shared" si="16"/>
        <v>52.3</v>
      </c>
      <c r="F114" s="56">
        <f t="shared" si="16"/>
        <v>48.7</v>
      </c>
      <c r="G114" s="57">
        <f>G115</f>
        <v>50.6</v>
      </c>
    </row>
    <row r="115" spans="1:7" ht="34.5" customHeight="1">
      <c r="A115" s="24" t="s">
        <v>180</v>
      </c>
      <c r="B115" s="26" t="s">
        <v>201</v>
      </c>
      <c r="C115" s="26" t="s">
        <v>169</v>
      </c>
      <c r="D115" s="26"/>
      <c r="E115" s="27">
        <f t="shared" si="16"/>
        <v>52.3</v>
      </c>
      <c r="F115" s="27">
        <f t="shared" si="16"/>
        <v>48.7</v>
      </c>
      <c r="G115" s="58">
        <f>G116</f>
        <v>50.6</v>
      </c>
    </row>
    <row r="116" spans="1:7" ht="18" customHeight="1">
      <c r="A116" s="28" t="s">
        <v>12</v>
      </c>
      <c r="B116" s="30" t="s">
        <v>201</v>
      </c>
      <c r="C116" s="30" t="s">
        <v>169</v>
      </c>
      <c r="D116" s="30" t="s">
        <v>11</v>
      </c>
      <c r="E116" s="31">
        <v>52.3</v>
      </c>
      <c r="F116" s="31">
        <v>48.7</v>
      </c>
      <c r="G116" s="59">
        <v>50.6</v>
      </c>
    </row>
    <row r="117" spans="1:7" ht="67.5" customHeight="1">
      <c r="A117" s="60" t="s">
        <v>107</v>
      </c>
      <c r="B117" s="8" t="s">
        <v>105</v>
      </c>
      <c r="C117" s="8"/>
      <c r="D117" s="8"/>
      <c r="E117" s="14">
        <f>E118</f>
        <v>3234.3999999999996</v>
      </c>
      <c r="F117" s="14">
        <f>F118</f>
        <v>1692.3999999999999</v>
      </c>
      <c r="G117" s="61">
        <f>G118</f>
        <v>2816.1</v>
      </c>
    </row>
    <row r="118" spans="1:7" ht="34.5" customHeight="1">
      <c r="A118" s="125" t="s">
        <v>108</v>
      </c>
      <c r="B118" s="62" t="s">
        <v>106</v>
      </c>
      <c r="C118" s="63"/>
      <c r="D118" s="63"/>
      <c r="E118" s="126">
        <f>E119+E125+E122+E131+E128</f>
        <v>3234.3999999999996</v>
      </c>
      <c r="F118" s="126">
        <f>F119+F125+F122+F131</f>
        <v>1692.3999999999999</v>
      </c>
      <c r="G118" s="126">
        <f>G119+G125+G122+G131</f>
        <v>2816.1</v>
      </c>
    </row>
    <row r="119" spans="1:7" ht="23.25" customHeight="1">
      <c r="A119" s="71" t="s">
        <v>74</v>
      </c>
      <c r="B119" s="55" t="s">
        <v>109</v>
      </c>
      <c r="C119" s="55"/>
      <c r="D119" s="55"/>
      <c r="E119" s="56">
        <f aca="true" t="shared" si="17" ref="E119:G120">E120</f>
        <v>1083.4</v>
      </c>
      <c r="F119" s="56">
        <f t="shared" si="17"/>
        <v>1074.6</v>
      </c>
      <c r="G119" s="57">
        <f t="shared" si="17"/>
        <v>1117.1</v>
      </c>
    </row>
    <row r="120" spans="1:7" ht="30">
      <c r="A120" s="24" t="s">
        <v>180</v>
      </c>
      <c r="B120" s="26" t="s">
        <v>109</v>
      </c>
      <c r="C120" s="26" t="s">
        <v>169</v>
      </c>
      <c r="D120" s="26"/>
      <c r="E120" s="27">
        <f t="shared" si="17"/>
        <v>1083.4</v>
      </c>
      <c r="F120" s="27">
        <f t="shared" si="17"/>
        <v>1074.6</v>
      </c>
      <c r="G120" s="58">
        <f t="shared" si="17"/>
        <v>1117.1</v>
      </c>
    </row>
    <row r="121" spans="1:7" ht="34.5" customHeight="1">
      <c r="A121" s="28" t="s">
        <v>12</v>
      </c>
      <c r="B121" s="30" t="s">
        <v>109</v>
      </c>
      <c r="C121" s="30" t="s">
        <v>169</v>
      </c>
      <c r="D121" s="30" t="s">
        <v>11</v>
      </c>
      <c r="E121" s="31">
        <f>1033.4+50</f>
        <v>1083.4</v>
      </c>
      <c r="F121" s="31">
        <v>1074.6</v>
      </c>
      <c r="G121" s="59">
        <v>1117.1</v>
      </c>
    </row>
    <row r="122" spans="1:7" ht="34.5" customHeight="1">
      <c r="A122" s="71" t="s">
        <v>190</v>
      </c>
      <c r="B122" s="55" t="s">
        <v>189</v>
      </c>
      <c r="C122" s="55"/>
      <c r="D122" s="55"/>
      <c r="E122" s="56">
        <f aca="true" t="shared" si="18" ref="E122:G123">E123</f>
        <v>594.2</v>
      </c>
      <c r="F122" s="56">
        <f t="shared" si="18"/>
        <v>104</v>
      </c>
      <c r="G122" s="57">
        <f t="shared" si="18"/>
        <v>540</v>
      </c>
    </row>
    <row r="123" spans="1:7" ht="34.5" customHeight="1">
      <c r="A123" s="24" t="s">
        <v>180</v>
      </c>
      <c r="B123" s="26" t="s">
        <v>189</v>
      </c>
      <c r="C123" s="26" t="s">
        <v>169</v>
      </c>
      <c r="D123" s="26"/>
      <c r="E123" s="27">
        <f t="shared" si="18"/>
        <v>594.2</v>
      </c>
      <c r="F123" s="27">
        <f t="shared" si="18"/>
        <v>104</v>
      </c>
      <c r="G123" s="58">
        <f t="shared" si="18"/>
        <v>540</v>
      </c>
    </row>
    <row r="124" spans="1:7" ht="34.5" customHeight="1">
      <c r="A124" s="28" t="s">
        <v>12</v>
      </c>
      <c r="B124" s="30" t="s">
        <v>189</v>
      </c>
      <c r="C124" s="30" t="s">
        <v>169</v>
      </c>
      <c r="D124" s="30" t="s">
        <v>11</v>
      </c>
      <c r="E124" s="31">
        <v>594.2</v>
      </c>
      <c r="F124" s="31">
        <v>104</v>
      </c>
      <c r="G124" s="59">
        <v>540</v>
      </c>
    </row>
    <row r="125" spans="1:7" ht="51.75" customHeight="1">
      <c r="A125" s="71" t="s">
        <v>126</v>
      </c>
      <c r="B125" s="55" t="s">
        <v>122</v>
      </c>
      <c r="C125" s="55"/>
      <c r="D125" s="55"/>
      <c r="E125" s="56">
        <f aca="true" t="shared" si="19" ref="E125:G129">E126</f>
        <v>819.8</v>
      </c>
      <c r="F125" s="56">
        <f t="shared" si="19"/>
        <v>513.8</v>
      </c>
      <c r="G125" s="57">
        <f t="shared" si="19"/>
        <v>1159</v>
      </c>
    </row>
    <row r="126" spans="1:7" ht="34.5" customHeight="1">
      <c r="A126" s="24" t="s">
        <v>180</v>
      </c>
      <c r="B126" s="26" t="s">
        <v>122</v>
      </c>
      <c r="C126" s="26" t="s">
        <v>169</v>
      </c>
      <c r="D126" s="26"/>
      <c r="E126" s="27">
        <f t="shared" si="19"/>
        <v>819.8</v>
      </c>
      <c r="F126" s="27">
        <f t="shared" si="19"/>
        <v>513.8</v>
      </c>
      <c r="G126" s="58">
        <f t="shared" si="19"/>
        <v>1159</v>
      </c>
    </row>
    <row r="127" spans="1:7" ht="34.5" customHeight="1">
      <c r="A127" s="28" t="s">
        <v>12</v>
      </c>
      <c r="B127" s="30" t="s">
        <v>122</v>
      </c>
      <c r="C127" s="30" t="s">
        <v>169</v>
      </c>
      <c r="D127" s="30" t="s">
        <v>11</v>
      </c>
      <c r="E127" s="31">
        <v>819.8</v>
      </c>
      <c r="F127" s="31">
        <v>513.8</v>
      </c>
      <c r="G127" s="59">
        <v>1159</v>
      </c>
    </row>
    <row r="128" spans="1:7" ht="34.5" customHeight="1">
      <c r="A128" s="71" t="s">
        <v>223</v>
      </c>
      <c r="B128" s="55" t="s">
        <v>222</v>
      </c>
      <c r="C128" s="55"/>
      <c r="D128" s="55"/>
      <c r="E128" s="56">
        <f t="shared" si="19"/>
        <v>0.2</v>
      </c>
      <c r="F128" s="56">
        <f t="shared" si="19"/>
        <v>0</v>
      </c>
      <c r="G128" s="57">
        <f t="shared" si="19"/>
        <v>0</v>
      </c>
    </row>
    <row r="129" spans="1:7" ht="34.5" customHeight="1">
      <c r="A129" s="24" t="s">
        <v>180</v>
      </c>
      <c r="B129" s="26" t="s">
        <v>222</v>
      </c>
      <c r="C129" s="26" t="s">
        <v>169</v>
      </c>
      <c r="D129" s="26"/>
      <c r="E129" s="27">
        <f t="shared" si="19"/>
        <v>0.2</v>
      </c>
      <c r="F129" s="27">
        <f t="shared" si="19"/>
        <v>0</v>
      </c>
      <c r="G129" s="58">
        <f t="shared" si="19"/>
        <v>0</v>
      </c>
    </row>
    <row r="130" spans="1:7" ht="34.5" customHeight="1">
      <c r="A130" s="28" t="s">
        <v>12</v>
      </c>
      <c r="B130" s="30" t="s">
        <v>222</v>
      </c>
      <c r="C130" s="30" t="s">
        <v>169</v>
      </c>
      <c r="D130" s="30" t="s">
        <v>11</v>
      </c>
      <c r="E130" s="31">
        <v>0.2</v>
      </c>
      <c r="F130" s="31">
        <v>0</v>
      </c>
      <c r="G130" s="59">
        <v>0</v>
      </c>
    </row>
    <row r="131" spans="1:7" ht="34.5" customHeight="1">
      <c r="A131" s="71" t="s">
        <v>185</v>
      </c>
      <c r="B131" s="55" t="s">
        <v>203</v>
      </c>
      <c r="C131" s="55"/>
      <c r="D131" s="55"/>
      <c r="E131" s="56">
        <f aca="true" t="shared" si="20" ref="E131:G132">E132</f>
        <v>736.8</v>
      </c>
      <c r="F131" s="56">
        <f t="shared" si="20"/>
        <v>0</v>
      </c>
      <c r="G131" s="57">
        <f t="shared" si="20"/>
        <v>0</v>
      </c>
    </row>
    <row r="132" spans="1:7" ht="34.5" customHeight="1">
      <c r="A132" s="24" t="s">
        <v>180</v>
      </c>
      <c r="B132" s="26" t="s">
        <v>203</v>
      </c>
      <c r="C132" s="26" t="s">
        <v>169</v>
      </c>
      <c r="D132" s="26"/>
      <c r="E132" s="27">
        <f t="shared" si="20"/>
        <v>736.8</v>
      </c>
      <c r="F132" s="27">
        <f t="shared" si="20"/>
        <v>0</v>
      </c>
      <c r="G132" s="58">
        <f t="shared" si="20"/>
        <v>0</v>
      </c>
    </row>
    <row r="133" spans="1:7" ht="34.5" customHeight="1">
      <c r="A133" s="28" t="s">
        <v>12</v>
      </c>
      <c r="B133" s="30" t="s">
        <v>203</v>
      </c>
      <c r="C133" s="30" t="s">
        <v>169</v>
      </c>
      <c r="D133" s="30" t="s">
        <v>11</v>
      </c>
      <c r="E133" s="31">
        <v>736.8</v>
      </c>
      <c r="F133" s="31">
        <v>0</v>
      </c>
      <c r="G133" s="59">
        <v>0</v>
      </c>
    </row>
    <row r="134" spans="1:7" ht="15.75">
      <c r="A134" s="128" t="s">
        <v>51</v>
      </c>
      <c r="B134" s="8" t="s">
        <v>49</v>
      </c>
      <c r="C134" s="119"/>
      <c r="D134" s="119"/>
      <c r="E134" s="129">
        <f>E135</f>
        <v>12111.1</v>
      </c>
      <c r="F134" s="129">
        <f>F135</f>
        <v>7036.4</v>
      </c>
      <c r="G134" s="130">
        <f>G135</f>
        <v>4400</v>
      </c>
    </row>
    <row r="135" spans="1:7" ht="15.75">
      <c r="A135" s="60" t="s">
        <v>33</v>
      </c>
      <c r="B135" s="8" t="s">
        <v>50</v>
      </c>
      <c r="C135" s="8"/>
      <c r="D135" s="8"/>
      <c r="E135" s="131">
        <f>E136+E142+E145+E148+E160+E163+E188+E191+E194+E197+E200+E203+E182+E206+E169+E177+E139+E151+E157+E166+E154+E174+E185</f>
        <v>12111.1</v>
      </c>
      <c r="F135" s="131">
        <f>F136+F142+F145+F148+F160+F163+F188+F191+F194+F197+F200+F203+F182+F206+F169+F177+F139+F151+F157+F166</f>
        <v>7036.4</v>
      </c>
      <c r="G135" s="131">
        <f>G136+G142+G145+G148+G160+G163+G188+G191+G194+G197+G200+G203+G182+G206+G169+G177+G139+G151+G157+G166</f>
        <v>4400</v>
      </c>
    </row>
    <row r="136" spans="1:7" ht="15">
      <c r="A136" s="65" t="s">
        <v>75</v>
      </c>
      <c r="B136" s="55" t="s">
        <v>76</v>
      </c>
      <c r="C136" s="55"/>
      <c r="D136" s="55"/>
      <c r="E136" s="56">
        <f aca="true" t="shared" si="21" ref="E136:G137">E137</f>
        <v>447</v>
      </c>
      <c r="F136" s="56">
        <f t="shared" si="21"/>
        <v>448.8</v>
      </c>
      <c r="G136" s="57">
        <f t="shared" si="21"/>
        <v>502.2</v>
      </c>
    </row>
    <row r="137" spans="1:7" ht="15">
      <c r="A137" s="66" t="s">
        <v>179</v>
      </c>
      <c r="B137" s="26" t="s">
        <v>76</v>
      </c>
      <c r="C137" s="26" t="s">
        <v>172</v>
      </c>
      <c r="D137" s="26"/>
      <c r="E137" s="27">
        <f t="shared" si="21"/>
        <v>447</v>
      </c>
      <c r="F137" s="27">
        <f t="shared" si="21"/>
        <v>448.8</v>
      </c>
      <c r="G137" s="58">
        <f t="shared" si="21"/>
        <v>502.2</v>
      </c>
    </row>
    <row r="138" spans="1:7" ht="15">
      <c r="A138" s="132" t="s">
        <v>19</v>
      </c>
      <c r="B138" s="30" t="s">
        <v>76</v>
      </c>
      <c r="C138" s="30" t="s">
        <v>172</v>
      </c>
      <c r="D138" s="30" t="s">
        <v>20</v>
      </c>
      <c r="E138" s="31">
        <v>447</v>
      </c>
      <c r="F138" s="31">
        <v>448.8</v>
      </c>
      <c r="G138" s="59">
        <v>502.2</v>
      </c>
    </row>
    <row r="139" spans="1:7" ht="30">
      <c r="A139" s="133" t="s">
        <v>184</v>
      </c>
      <c r="B139" s="55" t="s">
        <v>183</v>
      </c>
      <c r="C139" s="55"/>
      <c r="D139" s="55"/>
      <c r="E139" s="56">
        <f aca="true" t="shared" si="22" ref="E139:G140">E140</f>
        <v>0</v>
      </c>
      <c r="F139" s="114">
        <f t="shared" si="22"/>
        <v>0</v>
      </c>
      <c r="G139" s="115">
        <f t="shared" si="22"/>
        <v>817.0999999999999</v>
      </c>
    </row>
    <row r="140" spans="1:7" ht="15">
      <c r="A140" s="134" t="s">
        <v>177</v>
      </c>
      <c r="B140" s="26" t="s">
        <v>183</v>
      </c>
      <c r="C140" s="26" t="s">
        <v>171</v>
      </c>
      <c r="D140" s="26"/>
      <c r="E140" s="27">
        <f t="shared" si="22"/>
        <v>0</v>
      </c>
      <c r="F140" s="77">
        <f t="shared" si="22"/>
        <v>0</v>
      </c>
      <c r="G140" s="116">
        <f t="shared" si="22"/>
        <v>817.0999999999999</v>
      </c>
    </row>
    <row r="141" spans="1:7" ht="15">
      <c r="A141" s="132" t="s">
        <v>5</v>
      </c>
      <c r="B141" s="30" t="s">
        <v>183</v>
      </c>
      <c r="C141" s="30" t="s">
        <v>171</v>
      </c>
      <c r="D141" s="30" t="s">
        <v>6</v>
      </c>
      <c r="E141" s="31">
        <v>0</v>
      </c>
      <c r="F141" s="78">
        <f>633.3-633.3</f>
        <v>0</v>
      </c>
      <c r="G141" s="117">
        <f>1897.1-1080</f>
        <v>817.0999999999999</v>
      </c>
    </row>
    <row r="142" spans="1:7" ht="15">
      <c r="A142" s="71" t="s">
        <v>77</v>
      </c>
      <c r="B142" s="55" t="s">
        <v>78</v>
      </c>
      <c r="C142" s="55"/>
      <c r="D142" s="55"/>
      <c r="E142" s="56">
        <f aca="true" t="shared" si="23" ref="E142:G143">E143</f>
        <v>50</v>
      </c>
      <c r="F142" s="56">
        <f t="shared" si="23"/>
        <v>100</v>
      </c>
      <c r="G142" s="57">
        <f t="shared" si="23"/>
        <v>100</v>
      </c>
    </row>
    <row r="143" spans="1:7" ht="15">
      <c r="A143" s="68" t="s">
        <v>178</v>
      </c>
      <c r="B143" s="26" t="s">
        <v>78</v>
      </c>
      <c r="C143" s="26" t="s">
        <v>173</v>
      </c>
      <c r="D143" s="26"/>
      <c r="E143" s="27">
        <f t="shared" si="23"/>
        <v>50</v>
      </c>
      <c r="F143" s="27">
        <f t="shared" si="23"/>
        <v>100</v>
      </c>
      <c r="G143" s="58">
        <f t="shared" si="23"/>
        <v>100</v>
      </c>
    </row>
    <row r="144" spans="1:7" ht="15">
      <c r="A144" s="28" t="s">
        <v>23</v>
      </c>
      <c r="B144" s="30" t="s">
        <v>78</v>
      </c>
      <c r="C144" s="30" t="s">
        <v>173</v>
      </c>
      <c r="D144" s="30" t="s">
        <v>24</v>
      </c>
      <c r="E144" s="31">
        <v>50</v>
      </c>
      <c r="F144" s="31">
        <v>100</v>
      </c>
      <c r="G144" s="59">
        <v>100</v>
      </c>
    </row>
    <row r="145" spans="1:7" ht="15">
      <c r="A145" s="71" t="s">
        <v>66</v>
      </c>
      <c r="B145" s="55" t="s">
        <v>67</v>
      </c>
      <c r="C145" s="55"/>
      <c r="D145" s="55"/>
      <c r="E145" s="56">
        <f aca="true" t="shared" si="24" ref="E145:G146">E146</f>
        <v>100</v>
      </c>
      <c r="F145" s="56">
        <f t="shared" si="24"/>
        <v>100</v>
      </c>
      <c r="G145" s="57">
        <f t="shared" si="24"/>
        <v>100</v>
      </c>
    </row>
    <row r="146" spans="1:7" ht="15">
      <c r="A146" s="66" t="s">
        <v>177</v>
      </c>
      <c r="B146" s="26" t="s">
        <v>67</v>
      </c>
      <c r="C146" s="26" t="s">
        <v>171</v>
      </c>
      <c r="D146" s="26"/>
      <c r="E146" s="27">
        <f t="shared" si="24"/>
        <v>100</v>
      </c>
      <c r="F146" s="27">
        <f t="shared" si="24"/>
        <v>100</v>
      </c>
      <c r="G146" s="58">
        <f t="shared" si="24"/>
        <v>100</v>
      </c>
    </row>
    <row r="147" spans="1:7" ht="15">
      <c r="A147" s="28" t="s">
        <v>30</v>
      </c>
      <c r="B147" s="30" t="s">
        <v>67</v>
      </c>
      <c r="C147" s="30" t="s">
        <v>171</v>
      </c>
      <c r="D147" s="30" t="s">
        <v>10</v>
      </c>
      <c r="E147" s="31">
        <v>100</v>
      </c>
      <c r="F147" s="31">
        <v>100</v>
      </c>
      <c r="G147" s="59">
        <v>100</v>
      </c>
    </row>
    <row r="148" spans="1:7" ht="15">
      <c r="A148" s="65" t="s">
        <v>68</v>
      </c>
      <c r="B148" s="55" t="s">
        <v>69</v>
      </c>
      <c r="C148" s="55"/>
      <c r="D148" s="55"/>
      <c r="E148" s="56">
        <f aca="true" t="shared" si="25" ref="E148:G149">E149</f>
        <v>17.3</v>
      </c>
      <c r="F148" s="56">
        <f t="shared" si="25"/>
        <v>18</v>
      </c>
      <c r="G148" s="57">
        <f t="shared" si="25"/>
        <v>18.8</v>
      </c>
    </row>
    <row r="149" spans="1:7" ht="30">
      <c r="A149" s="24" t="s">
        <v>180</v>
      </c>
      <c r="B149" s="26" t="s">
        <v>69</v>
      </c>
      <c r="C149" s="26" t="s">
        <v>169</v>
      </c>
      <c r="D149" s="26"/>
      <c r="E149" s="27">
        <f t="shared" si="25"/>
        <v>17.3</v>
      </c>
      <c r="F149" s="27">
        <f t="shared" si="25"/>
        <v>18</v>
      </c>
      <c r="G149" s="58">
        <f t="shared" si="25"/>
        <v>18.8</v>
      </c>
    </row>
    <row r="150" spans="1:7" ht="15">
      <c r="A150" s="28" t="s">
        <v>2</v>
      </c>
      <c r="B150" s="30" t="s">
        <v>69</v>
      </c>
      <c r="C150" s="30" t="s">
        <v>169</v>
      </c>
      <c r="D150" s="30" t="s">
        <v>22</v>
      </c>
      <c r="E150" s="31">
        <v>17.3</v>
      </c>
      <c r="F150" s="31">
        <v>18</v>
      </c>
      <c r="G150" s="59">
        <v>18.8</v>
      </c>
    </row>
    <row r="151" spans="1:7" ht="45">
      <c r="A151" s="65" t="s">
        <v>145</v>
      </c>
      <c r="B151" s="55" t="s">
        <v>144</v>
      </c>
      <c r="C151" s="55"/>
      <c r="D151" s="55"/>
      <c r="E151" s="56">
        <f aca="true" t="shared" si="26" ref="E151:G155">E152</f>
        <v>50.8</v>
      </c>
      <c r="F151" s="56">
        <f t="shared" si="26"/>
        <v>35</v>
      </c>
      <c r="G151" s="57">
        <f t="shared" si="26"/>
        <v>35</v>
      </c>
    </row>
    <row r="152" spans="1:7" ht="30">
      <c r="A152" s="24" t="s">
        <v>180</v>
      </c>
      <c r="B152" s="26" t="s">
        <v>144</v>
      </c>
      <c r="C152" s="26" t="s">
        <v>169</v>
      </c>
      <c r="D152" s="26"/>
      <c r="E152" s="27">
        <f t="shared" si="26"/>
        <v>50.8</v>
      </c>
      <c r="F152" s="27">
        <f t="shared" si="26"/>
        <v>35</v>
      </c>
      <c r="G152" s="58">
        <f t="shared" si="26"/>
        <v>35</v>
      </c>
    </row>
    <row r="153" spans="1:7" ht="15">
      <c r="A153" s="28" t="s">
        <v>2</v>
      </c>
      <c r="B153" s="30" t="s">
        <v>144</v>
      </c>
      <c r="C153" s="30" t="s">
        <v>169</v>
      </c>
      <c r="D153" s="30" t="s">
        <v>22</v>
      </c>
      <c r="E153" s="31">
        <v>50.8</v>
      </c>
      <c r="F153" s="31">
        <v>35</v>
      </c>
      <c r="G153" s="59">
        <v>35</v>
      </c>
    </row>
    <row r="154" spans="1:7" ht="15">
      <c r="A154" s="65" t="s">
        <v>221</v>
      </c>
      <c r="B154" s="55" t="s">
        <v>220</v>
      </c>
      <c r="C154" s="55"/>
      <c r="D154" s="55"/>
      <c r="E154" s="56">
        <f t="shared" si="26"/>
        <v>9.5</v>
      </c>
      <c r="F154" s="56">
        <f t="shared" si="26"/>
        <v>0</v>
      </c>
      <c r="G154" s="57">
        <f t="shared" si="26"/>
        <v>0</v>
      </c>
    </row>
    <row r="155" spans="1:7" ht="30">
      <c r="A155" s="24" t="s">
        <v>180</v>
      </c>
      <c r="B155" s="26" t="s">
        <v>220</v>
      </c>
      <c r="C155" s="26" t="s">
        <v>169</v>
      </c>
      <c r="D155" s="26"/>
      <c r="E155" s="27">
        <f t="shared" si="26"/>
        <v>9.5</v>
      </c>
      <c r="F155" s="27">
        <f t="shared" si="26"/>
        <v>0</v>
      </c>
      <c r="G155" s="58">
        <f t="shared" si="26"/>
        <v>0</v>
      </c>
    </row>
    <row r="156" spans="1:7" ht="15">
      <c r="A156" s="28" t="s">
        <v>2</v>
      </c>
      <c r="B156" s="30" t="s">
        <v>220</v>
      </c>
      <c r="C156" s="30" t="s">
        <v>169</v>
      </c>
      <c r="D156" s="30" t="s">
        <v>22</v>
      </c>
      <c r="E156" s="31">
        <v>9.5</v>
      </c>
      <c r="F156" s="31">
        <v>0</v>
      </c>
      <c r="G156" s="59">
        <v>0</v>
      </c>
    </row>
    <row r="157" spans="1:7" ht="15">
      <c r="A157" s="65" t="s">
        <v>161</v>
      </c>
      <c r="B157" s="55" t="s">
        <v>160</v>
      </c>
      <c r="C157" s="55"/>
      <c r="D157" s="55"/>
      <c r="E157" s="56">
        <f aca="true" t="shared" si="27" ref="E157:G158">E158</f>
        <v>181.5</v>
      </c>
      <c r="F157" s="56">
        <f t="shared" si="27"/>
        <v>100</v>
      </c>
      <c r="G157" s="57">
        <f t="shared" si="27"/>
        <v>582</v>
      </c>
    </row>
    <row r="158" spans="1:7" ht="30">
      <c r="A158" s="24" t="s">
        <v>180</v>
      </c>
      <c r="B158" s="26" t="s">
        <v>160</v>
      </c>
      <c r="C158" s="26" t="s">
        <v>169</v>
      </c>
      <c r="D158" s="26"/>
      <c r="E158" s="27">
        <f t="shared" si="27"/>
        <v>181.5</v>
      </c>
      <c r="F158" s="27">
        <f t="shared" si="27"/>
        <v>100</v>
      </c>
      <c r="G158" s="58">
        <f t="shared" si="27"/>
        <v>582</v>
      </c>
    </row>
    <row r="159" spans="1:7" ht="15">
      <c r="A159" s="28" t="s">
        <v>141</v>
      </c>
      <c r="B159" s="30" t="s">
        <v>160</v>
      </c>
      <c r="C159" s="30" t="s">
        <v>169</v>
      </c>
      <c r="D159" s="30" t="s">
        <v>142</v>
      </c>
      <c r="E159" s="31">
        <v>181.5</v>
      </c>
      <c r="F159" s="31">
        <v>100</v>
      </c>
      <c r="G159" s="59">
        <v>582</v>
      </c>
    </row>
    <row r="160" spans="1:7" ht="30">
      <c r="A160" s="71" t="s">
        <v>70</v>
      </c>
      <c r="B160" s="55" t="s">
        <v>71</v>
      </c>
      <c r="C160" s="55"/>
      <c r="D160" s="55"/>
      <c r="E160" s="56">
        <f aca="true" t="shared" si="28" ref="E160:G161">E161</f>
        <v>1443.8</v>
      </c>
      <c r="F160" s="56">
        <f t="shared" si="28"/>
        <v>1177.4</v>
      </c>
      <c r="G160" s="57">
        <f t="shared" si="28"/>
        <v>453.7</v>
      </c>
    </row>
    <row r="161" spans="1:7" ht="30">
      <c r="A161" s="24" t="s">
        <v>180</v>
      </c>
      <c r="B161" s="26" t="s">
        <v>71</v>
      </c>
      <c r="C161" s="26" t="s">
        <v>169</v>
      </c>
      <c r="D161" s="26"/>
      <c r="E161" s="27">
        <f t="shared" si="28"/>
        <v>1443.8</v>
      </c>
      <c r="F161" s="27">
        <f t="shared" si="28"/>
        <v>1177.4</v>
      </c>
      <c r="G161" s="58">
        <f t="shared" si="28"/>
        <v>453.7</v>
      </c>
    </row>
    <row r="162" spans="1:7" ht="15">
      <c r="A162" s="28" t="s">
        <v>28</v>
      </c>
      <c r="B162" s="30" t="s">
        <v>71</v>
      </c>
      <c r="C162" s="30" t="s">
        <v>169</v>
      </c>
      <c r="D162" s="30" t="s">
        <v>29</v>
      </c>
      <c r="E162" s="31">
        <f>1167+276.8</f>
        <v>1443.8</v>
      </c>
      <c r="F162" s="31">
        <v>1177.4</v>
      </c>
      <c r="G162" s="59">
        <v>453.7</v>
      </c>
    </row>
    <row r="163" spans="1:7" ht="15">
      <c r="A163" s="65" t="s">
        <v>72</v>
      </c>
      <c r="B163" s="55" t="s">
        <v>73</v>
      </c>
      <c r="C163" s="55"/>
      <c r="D163" s="55"/>
      <c r="E163" s="56">
        <f aca="true" t="shared" si="29" ref="E163:G164">E164</f>
        <v>1152.5</v>
      </c>
      <c r="F163" s="56">
        <f t="shared" si="29"/>
        <v>178.3</v>
      </c>
      <c r="G163" s="56">
        <f t="shared" si="29"/>
        <v>511.5</v>
      </c>
    </row>
    <row r="164" spans="1:7" ht="30">
      <c r="A164" s="24" t="s">
        <v>180</v>
      </c>
      <c r="B164" s="26" t="s">
        <v>73</v>
      </c>
      <c r="C164" s="26" t="s">
        <v>169</v>
      </c>
      <c r="D164" s="26"/>
      <c r="E164" s="27">
        <f t="shared" si="29"/>
        <v>1152.5</v>
      </c>
      <c r="F164" s="27">
        <f t="shared" si="29"/>
        <v>178.3</v>
      </c>
      <c r="G164" s="58">
        <f t="shared" si="29"/>
        <v>511.5</v>
      </c>
    </row>
    <row r="165" spans="1:7" ht="15">
      <c r="A165" s="28" t="s">
        <v>3</v>
      </c>
      <c r="B165" s="30" t="s">
        <v>73</v>
      </c>
      <c r="C165" s="30" t="s">
        <v>169</v>
      </c>
      <c r="D165" s="30" t="s">
        <v>4</v>
      </c>
      <c r="E165" s="31">
        <v>1152.5</v>
      </c>
      <c r="F165" s="31">
        <v>178.3</v>
      </c>
      <c r="G165" s="59">
        <v>511.5</v>
      </c>
    </row>
    <row r="166" spans="1:7" ht="30">
      <c r="A166" s="71" t="s">
        <v>163</v>
      </c>
      <c r="B166" s="55" t="s">
        <v>162</v>
      </c>
      <c r="C166" s="55"/>
      <c r="D166" s="55"/>
      <c r="E166" s="56">
        <f aca="true" t="shared" si="30" ref="E166:G167">E167</f>
        <v>198.1</v>
      </c>
      <c r="F166" s="56">
        <f t="shared" si="30"/>
        <v>226.1</v>
      </c>
      <c r="G166" s="56">
        <f t="shared" si="30"/>
        <v>235.1</v>
      </c>
    </row>
    <row r="167" spans="1:7" ht="30">
      <c r="A167" s="24" t="s">
        <v>180</v>
      </c>
      <c r="B167" s="26" t="s">
        <v>162</v>
      </c>
      <c r="C167" s="26" t="s">
        <v>169</v>
      </c>
      <c r="D167" s="26"/>
      <c r="E167" s="27">
        <f t="shared" si="30"/>
        <v>198.1</v>
      </c>
      <c r="F167" s="27">
        <f t="shared" si="30"/>
        <v>226.1</v>
      </c>
      <c r="G167" s="58">
        <f t="shared" si="30"/>
        <v>235.1</v>
      </c>
    </row>
    <row r="168" spans="1:7" ht="15">
      <c r="A168" s="28" t="s">
        <v>5</v>
      </c>
      <c r="B168" s="30" t="s">
        <v>162</v>
      </c>
      <c r="C168" s="30" t="s">
        <v>169</v>
      </c>
      <c r="D168" s="30" t="s">
        <v>6</v>
      </c>
      <c r="E168" s="31">
        <v>198.1</v>
      </c>
      <c r="F168" s="31">
        <v>226.1</v>
      </c>
      <c r="G168" s="59">
        <v>235.1</v>
      </c>
    </row>
    <row r="169" spans="1:7" ht="15">
      <c r="A169" s="71" t="s">
        <v>93</v>
      </c>
      <c r="B169" s="55" t="s">
        <v>92</v>
      </c>
      <c r="C169" s="55"/>
      <c r="D169" s="55"/>
      <c r="E169" s="114">
        <f>E170+E172</f>
        <v>4300</v>
      </c>
      <c r="F169" s="114">
        <f>F170+F172</f>
        <v>4158.4</v>
      </c>
      <c r="G169" s="115">
        <f>G170+G172</f>
        <v>500</v>
      </c>
    </row>
    <row r="170" spans="1:7" ht="30">
      <c r="A170" s="24" t="s">
        <v>180</v>
      </c>
      <c r="B170" s="26" t="s">
        <v>92</v>
      </c>
      <c r="C170" s="26" t="s">
        <v>169</v>
      </c>
      <c r="D170" s="26"/>
      <c r="E170" s="27">
        <f>E171</f>
        <v>300</v>
      </c>
      <c r="F170" s="27">
        <f>F171</f>
        <v>158.4</v>
      </c>
      <c r="G170" s="58">
        <f>G171</f>
        <v>500</v>
      </c>
    </row>
    <row r="171" spans="1:7" ht="15">
      <c r="A171" s="28" t="s">
        <v>5</v>
      </c>
      <c r="B171" s="30" t="s">
        <v>92</v>
      </c>
      <c r="C171" s="30" t="s">
        <v>169</v>
      </c>
      <c r="D171" s="30" t="s">
        <v>6</v>
      </c>
      <c r="E171" s="31">
        <v>300</v>
      </c>
      <c r="F171" s="31">
        <f>605-446.7+0.1</f>
        <v>158.4</v>
      </c>
      <c r="G171" s="59">
        <v>500</v>
      </c>
    </row>
    <row r="172" spans="1:7" ht="30">
      <c r="A172" s="24" t="s">
        <v>188</v>
      </c>
      <c r="B172" s="26" t="s">
        <v>92</v>
      </c>
      <c r="C172" s="26" t="s">
        <v>187</v>
      </c>
      <c r="D172" s="26"/>
      <c r="E172" s="77">
        <f>E173</f>
        <v>4000</v>
      </c>
      <c r="F172" s="77">
        <f>F173</f>
        <v>4000</v>
      </c>
      <c r="G172" s="58">
        <f>G173</f>
        <v>0</v>
      </c>
    </row>
    <row r="173" spans="1:7" ht="15">
      <c r="A173" s="28" t="s">
        <v>5</v>
      </c>
      <c r="B173" s="30" t="s">
        <v>92</v>
      </c>
      <c r="C173" s="30" t="s">
        <v>187</v>
      </c>
      <c r="D173" s="30" t="s">
        <v>6</v>
      </c>
      <c r="E173" s="78">
        <v>4000</v>
      </c>
      <c r="F173" s="78">
        <v>4000</v>
      </c>
      <c r="G173" s="59">
        <v>0</v>
      </c>
    </row>
    <row r="174" spans="1:7" ht="30">
      <c r="A174" s="65" t="s">
        <v>229</v>
      </c>
      <c r="B174" s="55" t="s">
        <v>228</v>
      </c>
      <c r="C174" s="55"/>
      <c r="D174" s="55"/>
      <c r="E174" s="56">
        <f aca="true" t="shared" si="31" ref="E174:G175">E175</f>
        <v>8</v>
      </c>
      <c r="F174" s="56">
        <f t="shared" si="31"/>
        <v>0</v>
      </c>
      <c r="G174" s="56">
        <f t="shared" si="31"/>
        <v>0</v>
      </c>
    </row>
    <row r="175" spans="1:7" ht="30">
      <c r="A175" s="24" t="s">
        <v>180</v>
      </c>
      <c r="B175" s="26" t="s">
        <v>228</v>
      </c>
      <c r="C175" s="26" t="s">
        <v>169</v>
      </c>
      <c r="D175" s="26"/>
      <c r="E175" s="27">
        <f t="shared" si="31"/>
        <v>8</v>
      </c>
      <c r="F175" s="27">
        <f t="shared" si="31"/>
        <v>0</v>
      </c>
      <c r="G175" s="58">
        <f t="shared" si="31"/>
        <v>0</v>
      </c>
    </row>
    <row r="176" spans="1:7" ht="15">
      <c r="A176" s="28" t="s">
        <v>3</v>
      </c>
      <c r="B176" s="30" t="s">
        <v>228</v>
      </c>
      <c r="C176" s="30" t="s">
        <v>169</v>
      </c>
      <c r="D176" s="30">
        <v>503</v>
      </c>
      <c r="E176" s="31">
        <v>8</v>
      </c>
      <c r="F176" s="31">
        <v>0</v>
      </c>
      <c r="G176" s="59">
        <v>0</v>
      </c>
    </row>
    <row r="177" spans="1:7" ht="30">
      <c r="A177" s="35" t="s">
        <v>143</v>
      </c>
      <c r="B177" s="21" t="s">
        <v>110</v>
      </c>
      <c r="C177" s="36"/>
      <c r="D177" s="21"/>
      <c r="E177" s="37">
        <f>E180+E178</f>
        <v>297.4</v>
      </c>
      <c r="F177" s="38">
        <f>F180+F178</f>
        <v>297.4</v>
      </c>
      <c r="G177" s="39">
        <f>G180+G178</f>
        <v>297.4</v>
      </c>
    </row>
    <row r="178" spans="1:7" ht="60">
      <c r="A178" s="68" t="s">
        <v>176</v>
      </c>
      <c r="B178" s="26" t="s">
        <v>110</v>
      </c>
      <c r="C178" s="26" t="s">
        <v>170</v>
      </c>
      <c r="D178" s="26"/>
      <c r="E178" s="77">
        <f>E179</f>
        <v>242.6</v>
      </c>
      <c r="F178" s="27">
        <f>F179</f>
        <v>242.6</v>
      </c>
      <c r="G178" s="58">
        <f>G179</f>
        <v>242.6</v>
      </c>
    </row>
    <row r="179" spans="1:7" ht="15">
      <c r="A179" s="28" t="s">
        <v>112</v>
      </c>
      <c r="B179" s="30" t="s">
        <v>110</v>
      </c>
      <c r="C179" s="30" t="s">
        <v>170</v>
      </c>
      <c r="D179" s="30" t="s">
        <v>111</v>
      </c>
      <c r="E179" s="78">
        <v>242.6</v>
      </c>
      <c r="F179" s="31">
        <v>242.6</v>
      </c>
      <c r="G179" s="59">
        <v>242.6</v>
      </c>
    </row>
    <row r="180" spans="1:7" ht="30">
      <c r="A180" s="24" t="s">
        <v>180</v>
      </c>
      <c r="B180" s="26" t="s">
        <v>110</v>
      </c>
      <c r="C180" s="26" t="s">
        <v>169</v>
      </c>
      <c r="D180" s="26"/>
      <c r="E180" s="27">
        <f>E181</f>
        <v>54.8</v>
      </c>
      <c r="F180" s="27">
        <f>F181</f>
        <v>54.8</v>
      </c>
      <c r="G180" s="58">
        <f>G181</f>
        <v>54.8</v>
      </c>
    </row>
    <row r="181" spans="1:7" ht="15">
      <c r="A181" s="28" t="s">
        <v>112</v>
      </c>
      <c r="B181" s="30" t="s">
        <v>110</v>
      </c>
      <c r="C181" s="30" t="s">
        <v>169</v>
      </c>
      <c r="D181" s="30" t="s">
        <v>111</v>
      </c>
      <c r="E181" s="31">
        <v>54.8</v>
      </c>
      <c r="F181" s="31">
        <v>54.8</v>
      </c>
      <c r="G181" s="59">
        <v>54.8</v>
      </c>
    </row>
    <row r="182" spans="1:7" ht="30">
      <c r="A182" s="135" t="s">
        <v>59</v>
      </c>
      <c r="B182" s="25" t="s">
        <v>60</v>
      </c>
      <c r="C182" s="25"/>
      <c r="D182" s="25"/>
      <c r="E182" s="136">
        <f aca="true" t="shared" si="32" ref="E182:G186">E183</f>
        <v>222.3</v>
      </c>
      <c r="F182" s="136">
        <f t="shared" si="32"/>
        <v>172.1</v>
      </c>
      <c r="G182" s="137">
        <f t="shared" si="32"/>
        <v>222.3</v>
      </c>
    </row>
    <row r="183" spans="1:7" ht="30">
      <c r="A183" s="68" t="s">
        <v>180</v>
      </c>
      <c r="B183" s="26" t="s">
        <v>60</v>
      </c>
      <c r="C183" s="26" t="s">
        <v>169</v>
      </c>
      <c r="D183" s="26"/>
      <c r="E183" s="27">
        <f t="shared" si="32"/>
        <v>222.3</v>
      </c>
      <c r="F183" s="27">
        <f t="shared" si="32"/>
        <v>172.1</v>
      </c>
      <c r="G183" s="58">
        <f t="shared" si="32"/>
        <v>222.3</v>
      </c>
    </row>
    <row r="184" spans="1:7" ht="15">
      <c r="A184" s="28" t="s">
        <v>28</v>
      </c>
      <c r="B184" s="30" t="s">
        <v>60</v>
      </c>
      <c r="C184" s="30" t="s">
        <v>169</v>
      </c>
      <c r="D184" s="30" t="s">
        <v>29</v>
      </c>
      <c r="E184" s="31">
        <v>222.3</v>
      </c>
      <c r="F184" s="31">
        <v>172.1</v>
      </c>
      <c r="G184" s="59">
        <v>222.3</v>
      </c>
    </row>
    <row r="185" spans="1:7" ht="75">
      <c r="A185" s="135" t="s">
        <v>231</v>
      </c>
      <c r="B185" s="25" t="s">
        <v>230</v>
      </c>
      <c r="C185" s="25"/>
      <c r="D185" s="25"/>
      <c r="E185" s="136">
        <f t="shared" si="32"/>
        <v>3000</v>
      </c>
      <c r="F185" s="136">
        <f t="shared" si="32"/>
        <v>0</v>
      </c>
      <c r="G185" s="137">
        <f t="shared" si="32"/>
        <v>0</v>
      </c>
    </row>
    <row r="186" spans="1:7" ht="30">
      <c r="A186" s="68" t="s">
        <v>180</v>
      </c>
      <c r="B186" s="26" t="s">
        <v>230</v>
      </c>
      <c r="C186" s="26" t="s">
        <v>169</v>
      </c>
      <c r="D186" s="26"/>
      <c r="E186" s="27">
        <f t="shared" si="32"/>
        <v>3000</v>
      </c>
      <c r="F186" s="27">
        <f t="shared" si="32"/>
        <v>0</v>
      </c>
      <c r="G186" s="58">
        <f t="shared" si="32"/>
        <v>0</v>
      </c>
    </row>
    <row r="187" spans="1:7" ht="15">
      <c r="A187" s="28" t="s">
        <v>28</v>
      </c>
      <c r="B187" s="30" t="s">
        <v>230</v>
      </c>
      <c r="C187" s="30" t="s">
        <v>169</v>
      </c>
      <c r="D187" s="95" t="s">
        <v>11</v>
      </c>
      <c r="E187" s="31">
        <v>3000</v>
      </c>
      <c r="F187" s="31">
        <v>0</v>
      </c>
      <c r="G187" s="59">
        <v>0</v>
      </c>
    </row>
    <row r="188" spans="1:7" ht="30">
      <c r="A188" s="71" t="s">
        <v>121</v>
      </c>
      <c r="B188" s="55" t="s">
        <v>61</v>
      </c>
      <c r="C188" s="55"/>
      <c r="D188" s="55"/>
      <c r="E188" s="56">
        <f aca="true" t="shared" si="33" ref="E188:G189">E189</f>
        <v>197.8</v>
      </c>
      <c r="F188" s="56">
        <f t="shared" si="33"/>
        <v>0</v>
      </c>
      <c r="G188" s="57">
        <f t="shared" si="33"/>
        <v>0</v>
      </c>
    </row>
    <row r="189" spans="1:7" ht="15">
      <c r="A189" s="138" t="s">
        <v>175</v>
      </c>
      <c r="B189" s="26" t="s">
        <v>61</v>
      </c>
      <c r="C189" s="26" t="s">
        <v>174</v>
      </c>
      <c r="D189" s="26"/>
      <c r="E189" s="27">
        <f t="shared" si="33"/>
        <v>197.8</v>
      </c>
      <c r="F189" s="27">
        <f t="shared" si="33"/>
        <v>0</v>
      </c>
      <c r="G189" s="58">
        <f t="shared" si="33"/>
        <v>0</v>
      </c>
    </row>
    <row r="190" spans="1:7" ht="30">
      <c r="A190" s="28" t="s">
        <v>98</v>
      </c>
      <c r="B190" s="30" t="s">
        <v>61</v>
      </c>
      <c r="C190" s="30" t="s">
        <v>174</v>
      </c>
      <c r="D190" s="30" t="s">
        <v>25</v>
      </c>
      <c r="E190" s="31">
        <v>197.8</v>
      </c>
      <c r="F190" s="31">
        <v>0</v>
      </c>
      <c r="G190" s="59">
        <v>0</v>
      </c>
    </row>
    <row r="191" spans="1:7" ht="45">
      <c r="A191" s="139" t="s">
        <v>62</v>
      </c>
      <c r="B191" s="140" t="s">
        <v>63</v>
      </c>
      <c r="C191" s="140"/>
      <c r="D191" s="140"/>
      <c r="E191" s="141">
        <f aca="true" t="shared" si="34" ref="E191:G192">E192</f>
        <v>100.6</v>
      </c>
      <c r="F191" s="141">
        <f t="shared" si="34"/>
        <v>0</v>
      </c>
      <c r="G191" s="142">
        <f t="shared" si="34"/>
        <v>0</v>
      </c>
    </row>
    <row r="192" spans="1:7" ht="15">
      <c r="A192" s="138" t="s">
        <v>175</v>
      </c>
      <c r="B192" s="143" t="s">
        <v>63</v>
      </c>
      <c r="C192" s="26" t="s">
        <v>174</v>
      </c>
      <c r="D192" s="143"/>
      <c r="E192" s="144">
        <f t="shared" si="34"/>
        <v>100.6</v>
      </c>
      <c r="F192" s="144">
        <f t="shared" si="34"/>
        <v>0</v>
      </c>
      <c r="G192" s="145">
        <f t="shared" si="34"/>
        <v>0</v>
      </c>
    </row>
    <row r="193" spans="1:7" ht="15">
      <c r="A193" s="146" t="s">
        <v>27</v>
      </c>
      <c r="B193" s="147" t="s">
        <v>63</v>
      </c>
      <c r="C193" s="30" t="s">
        <v>174</v>
      </c>
      <c r="D193" s="147" t="s">
        <v>26</v>
      </c>
      <c r="E193" s="148">
        <v>100.6</v>
      </c>
      <c r="F193" s="148">
        <v>0</v>
      </c>
      <c r="G193" s="149">
        <v>0</v>
      </c>
    </row>
    <row r="194" spans="1:7" ht="30">
      <c r="A194" s="71" t="s">
        <v>64</v>
      </c>
      <c r="B194" s="55" t="s">
        <v>65</v>
      </c>
      <c r="C194" s="55"/>
      <c r="D194" s="55"/>
      <c r="E194" s="56">
        <f aca="true" t="shared" si="35" ref="E194:G195">E195</f>
        <v>81.3</v>
      </c>
      <c r="F194" s="56">
        <f t="shared" si="35"/>
        <v>0</v>
      </c>
      <c r="G194" s="57">
        <f t="shared" si="35"/>
        <v>0</v>
      </c>
    </row>
    <row r="195" spans="1:7" ht="15">
      <c r="A195" s="138" t="s">
        <v>175</v>
      </c>
      <c r="B195" s="26" t="s">
        <v>65</v>
      </c>
      <c r="C195" s="26" t="s">
        <v>174</v>
      </c>
      <c r="D195" s="26"/>
      <c r="E195" s="27">
        <f t="shared" si="35"/>
        <v>81.3</v>
      </c>
      <c r="F195" s="27">
        <f t="shared" si="35"/>
        <v>0</v>
      </c>
      <c r="G195" s="58">
        <f t="shared" si="35"/>
        <v>0</v>
      </c>
    </row>
    <row r="196" spans="1:7" ht="15">
      <c r="A196" s="28" t="s">
        <v>2</v>
      </c>
      <c r="B196" s="30" t="s">
        <v>65</v>
      </c>
      <c r="C196" s="30" t="s">
        <v>174</v>
      </c>
      <c r="D196" s="30" t="s">
        <v>22</v>
      </c>
      <c r="E196" s="31">
        <v>81.3</v>
      </c>
      <c r="F196" s="31">
        <v>0</v>
      </c>
      <c r="G196" s="59">
        <v>0</v>
      </c>
    </row>
    <row r="197" spans="1:7" ht="30">
      <c r="A197" s="150" t="s">
        <v>52</v>
      </c>
      <c r="B197" s="140" t="s">
        <v>53</v>
      </c>
      <c r="C197" s="140"/>
      <c r="D197" s="140"/>
      <c r="E197" s="141">
        <f aca="true" t="shared" si="36" ref="E197:G198">E198</f>
        <v>76</v>
      </c>
      <c r="F197" s="141">
        <f t="shared" si="36"/>
        <v>0</v>
      </c>
      <c r="G197" s="142">
        <f t="shared" si="36"/>
        <v>0</v>
      </c>
    </row>
    <row r="198" spans="1:7" ht="15">
      <c r="A198" s="138" t="s">
        <v>175</v>
      </c>
      <c r="B198" s="143" t="s">
        <v>53</v>
      </c>
      <c r="C198" s="26" t="s">
        <v>174</v>
      </c>
      <c r="D198" s="143"/>
      <c r="E198" s="144">
        <f t="shared" si="36"/>
        <v>76</v>
      </c>
      <c r="F198" s="144">
        <f t="shared" si="36"/>
        <v>0</v>
      </c>
      <c r="G198" s="145">
        <f t="shared" si="36"/>
        <v>0</v>
      </c>
    </row>
    <row r="199" spans="1:7" ht="45">
      <c r="A199" s="28" t="s">
        <v>9</v>
      </c>
      <c r="B199" s="147" t="s">
        <v>53</v>
      </c>
      <c r="C199" s="30" t="s">
        <v>174</v>
      </c>
      <c r="D199" s="147" t="s">
        <v>1</v>
      </c>
      <c r="E199" s="148">
        <v>76</v>
      </c>
      <c r="F199" s="148">
        <v>0</v>
      </c>
      <c r="G199" s="149">
        <v>0</v>
      </c>
    </row>
    <row r="200" spans="1:7" ht="45">
      <c r="A200" s="71" t="s">
        <v>54</v>
      </c>
      <c r="B200" s="55" t="s">
        <v>55</v>
      </c>
      <c r="C200" s="55"/>
      <c r="D200" s="55"/>
      <c r="E200" s="56">
        <f aca="true" t="shared" si="37" ref="E200:G201">E201</f>
        <v>50.3</v>
      </c>
      <c r="F200" s="56">
        <f t="shared" si="37"/>
        <v>0</v>
      </c>
      <c r="G200" s="57">
        <f t="shared" si="37"/>
        <v>0</v>
      </c>
    </row>
    <row r="201" spans="1:7" ht="15">
      <c r="A201" s="138" t="s">
        <v>175</v>
      </c>
      <c r="B201" s="26" t="s">
        <v>55</v>
      </c>
      <c r="C201" s="26" t="s">
        <v>174</v>
      </c>
      <c r="D201" s="26"/>
      <c r="E201" s="27">
        <f t="shared" si="37"/>
        <v>50.3</v>
      </c>
      <c r="F201" s="27">
        <f t="shared" si="37"/>
        <v>0</v>
      </c>
      <c r="G201" s="58">
        <f t="shared" si="37"/>
        <v>0</v>
      </c>
    </row>
    <row r="202" spans="1:7" ht="45">
      <c r="A202" s="28" t="s">
        <v>8</v>
      </c>
      <c r="B202" s="30" t="s">
        <v>55</v>
      </c>
      <c r="C202" s="30" t="s">
        <v>174</v>
      </c>
      <c r="D202" s="30" t="s">
        <v>0</v>
      </c>
      <c r="E202" s="31">
        <v>50.3</v>
      </c>
      <c r="F202" s="31">
        <v>0</v>
      </c>
      <c r="G202" s="59">
        <v>0</v>
      </c>
    </row>
    <row r="203" spans="1:7" ht="45">
      <c r="A203" s="151" t="s">
        <v>200</v>
      </c>
      <c r="B203" s="107" t="s">
        <v>56</v>
      </c>
      <c r="C203" s="107"/>
      <c r="D203" s="107"/>
      <c r="E203" s="108">
        <f aca="true" t="shared" si="38" ref="E203:G204">E204</f>
        <v>24.9</v>
      </c>
      <c r="F203" s="108">
        <f t="shared" si="38"/>
        <v>24.9</v>
      </c>
      <c r="G203" s="109">
        <f t="shared" si="38"/>
        <v>24.9</v>
      </c>
    </row>
    <row r="204" spans="1:7" ht="15">
      <c r="A204" s="138" t="s">
        <v>175</v>
      </c>
      <c r="B204" s="26" t="s">
        <v>56</v>
      </c>
      <c r="C204" s="26" t="s">
        <v>174</v>
      </c>
      <c r="D204" s="26"/>
      <c r="E204" s="27">
        <f t="shared" si="38"/>
        <v>24.9</v>
      </c>
      <c r="F204" s="27">
        <f t="shared" si="38"/>
        <v>24.9</v>
      </c>
      <c r="G204" s="58">
        <f t="shared" si="38"/>
        <v>24.9</v>
      </c>
    </row>
    <row r="205" spans="1:7" ht="30">
      <c r="A205" s="84" t="s">
        <v>199</v>
      </c>
      <c r="B205" s="30" t="s">
        <v>56</v>
      </c>
      <c r="C205" s="30" t="s">
        <v>174</v>
      </c>
      <c r="D205" s="95" t="s">
        <v>148</v>
      </c>
      <c r="E205" s="31">
        <v>24.9</v>
      </c>
      <c r="F205" s="31">
        <v>24.9</v>
      </c>
      <c r="G205" s="59">
        <v>24.9</v>
      </c>
    </row>
    <row r="206" spans="1:7" ht="30">
      <c r="A206" s="152" t="s">
        <v>58</v>
      </c>
      <c r="B206" s="55" t="s">
        <v>57</v>
      </c>
      <c r="C206" s="55"/>
      <c r="D206" s="55"/>
      <c r="E206" s="56">
        <f aca="true" t="shared" si="39" ref="E206:G207">E207</f>
        <v>102</v>
      </c>
      <c r="F206" s="56">
        <f t="shared" si="39"/>
        <v>0</v>
      </c>
      <c r="G206" s="57">
        <f t="shared" si="39"/>
        <v>0</v>
      </c>
    </row>
    <row r="207" spans="1:7" ht="15">
      <c r="A207" s="138" t="s">
        <v>175</v>
      </c>
      <c r="B207" s="26" t="s">
        <v>57</v>
      </c>
      <c r="C207" s="26" t="s">
        <v>174</v>
      </c>
      <c r="D207" s="26"/>
      <c r="E207" s="27">
        <f t="shared" si="39"/>
        <v>102</v>
      </c>
      <c r="F207" s="27">
        <f t="shared" si="39"/>
        <v>0</v>
      </c>
      <c r="G207" s="58">
        <f t="shared" si="39"/>
        <v>0</v>
      </c>
    </row>
    <row r="208" spans="1:7" ht="45.75" thickBot="1">
      <c r="A208" s="28" t="s">
        <v>9</v>
      </c>
      <c r="B208" s="30" t="s">
        <v>57</v>
      </c>
      <c r="C208" s="30" t="s">
        <v>174</v>
      </c>
      <c r="D208" s="30" t="s">
        <v>1</v>
      </c>
      <c r="E208" s="153">
        <v>102</v>
      </c>
      <c r="F208" s="153">
        <v>0</v>
      </c>
      <c r="G208" s="154">
        <v>0</v>
      </c>
    </row>
    <row r="209" spans="1:7" ht="16.5" thickBot="1">
      <c r="A209" s="155" t="s">
        <v>16</v>
      </c>
      <c r="B209" s="156"/>
      <c r="C209" s="156"/>
      <c r="D209" s="157"/>
      <c r="E209" s="158">
        <f>E22+E44+E61+E81+E112+E134+E117+E16+E34+E49+E56+E39</f>
        <v>42083.50000000001</v>
      </c>
      <c r="F209" s="158">
        <f>F22+F44+F61+F81+F112+F134+F117+F16+F34+F49+F56</f>
        <v>27877.5</v>
      </c>
      <c r="G209" s="158">
        <f>G22+G44+G61+G81+G112+G134+G117+G16+G34+G49+G56</f>
        <v>26910.199999999997</v>
      </c>
    </row>
  </sheetData>
  <sheetProtection/>
  <autoFilter ref="A14:G209"/>
  <mergeCells count="11">
    <mergeCell ref="A7:G7"/>
    <mergeCell ref="A8:G8"/>
    <mergeCell ref="B9:G9"/>
    <mergeCell ref="E10:G10"/>
    <mergeCell ref="A12:G12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2021-08-12T08:45:28Z</cp:lastPrinted>
  <dcterms:created xsi:type="dcterms:W3CDTF">2007-10-29T08:26:16Z</dcterms:created>
  <dcterms:modified xsi:type="dcterms:W3CDTF">2021-08-12T08:45:31Z</dcterms:modified>
  <cp:category/>
  <cp:version/>
  <cp:contentType/>
  <cp:contentStatus/>
</cp:coreProperties>
</file>