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5440" windowHeight="11925" activeTab="0"/>
  </bookViews>
  <sheets>
    <sheet name="Приложение 3" sheetId="1" r:id="rId1"/>
  </sheets>
  <definedNames>
    <definedName name="_xlnm._FilterDatabase" localSheetId="0" hidden="1">'Приложение 3'!$A$15:$K$191</definedName>
    <definedName name="_xlnm.Print_Titles" localSheetId="0">'Приложение 3'!$15:$16</definedName>
    <definedName name="_xlnm.Print_Area" localSheetId="0">'Приложение 3'!$A$1:$K$191</definedName>
  </definedNames>
  <calcPr fullCalcOnLoad="1"/>
</workbook>
</file>

<file path=xl/sharedStrings.xml><?xml version="1.0" encoding="utf-8"?>
<sst xmlns="http://schemas.openxmlformats.org/spreadsheetml/2006/main" count="910" uniqueCount="230">
  <si>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</si>
  <si>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</si>
  <si>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</si>
  <si>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</si>
  <si>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</si>
  <si>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</si>
  <si>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</si>
  <si>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</si>
  <si>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</si>
  <si>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</si>
  <si>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</si>
  <si>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</si>
  <si>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</si>
  <si>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</si>
  <si>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</si>
  <si>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</si>
  <si>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</si>
  <si>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</si>
  <si>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</si>
  <si>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</si>
  <si>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</si>
  <si>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</si>
  <si>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</si>
  <si>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</si>
  <si>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</si>
  <si>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</si>
  <si>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</si>
  <si>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</si>
  <si>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</si>
  <si>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8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</si>
  <si>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</si>
  <si>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</si>
  <si>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</si>
  <si>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</si>
  <si>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</si>
  <si>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</si>
  <si>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</si>
  <si>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</si>
  <si>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</si>
  <si>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</si>
  <si>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УТВЕРЖДЕНА</t>
  </si>
  <si>
    <t>Обслуживание внутреннего государственного и муниципального долга</t>
  </si>
  <si>
    <t>Дорожное хозяйство (дорожные фонды)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</si>
  <si>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</si>
  <si>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</si>
  <si>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</si>
  <si>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</si>
  <si>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Непрограммные расходы </t>
  </si>
  <si>
    <t>Культура и кинематография</t>
  </si>
  <si>
    <t>Обеспечение деятельности высшего должностного лица муниципального образования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</si>
  <si>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</si>
  <si>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</si>
  <si>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</si>
  <si>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</si>
  <si>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</si>
  <si>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</si>
  <si>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</si>
  <si>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98 0 00 00000</t>
  </si>
  <si>
    <t>98 9 09 00000</t>
  </si>
  <si>
    <t>98 9 09 96090</t>
  </si>
  <si>
    <t>67 4 09 00000</t>
  </si>
  <si>
    <t>98 9 09 96110</t>
  </si>
  <si>
    <t>98 9 09 10050</t>
  </si>
  <si>
    <t>98 9 09 10100</t>
  </si>
  <si>
    <t>98 9 09 96030</t>
  </si>
  <si>
    <t>98 9 09 51180</t>
  </si>
  <si>
    <t>64 0 00 00000</t>
  </si>
  <si>
    <t>98 9 09 95010</t>
  </si>
  <si>
    <t xml:space="preserve">Осуществление полномочий поселений по муниципальному жилищному контролю </t>
  </si>
  <si>
    <t>98 9 09 96010</t>
  </si>
  <si>
    <t>Расчеты за услуги по начислению и сбору платы за найм</t>
  </si>
  <si>
    <t xml:space="preserve">Осуществление части полномочий поселений по владению, пользованию и распоряжению имуществом </t>
  </si>
  <si>
    <t xml:space="preserve">Расходы на уличное освещение </t>
  </si>
  <si>
    <t xml:space="preserve">Доплаты к пенсиям муниципальных служащих </t>
  </si>
  <si>
    <t>98 9 09 03080</t>
  </si>
  <si>
    <t>40 0 00 00000</t>
  </si>
  <si>
    <t xml:space="preserve">Процентные платежи по муниципальному долгу </t>
  </si>
  <si>
    <t>72 0 00 00000</t>
  </si>
  <si>
    <t>98 9 09 10010</t>
  </si>
  <si>
    <t>5А 0 00 00000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</si>
  <si>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</si>
  <si>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</si>
  <si>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</si>
  <si>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</si>
  <si>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</si>
  <si>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</si>
  <si>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</si>
  <si>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</si>
  <si>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</si>
  <si>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</si>
  <si>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</si>
  <si>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11</t>
  </si>
  <si>
    <t>06</t>
  </si>
  <si>
    <t>Инвентаризация и паспортизация муниципальных автомобильных дорог местного значения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</si>
  <si>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</si>
  <si>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полномочий Кировского района на мероприятия по содержанию автомобильных дорог</t>
  </si>
  <si>
    <t>40 0 01 S0360</t>
  </si>
  <si>
    <t xml:space="preserve">Осуществление части полномочий поселений по формированию, утверждению, исполнению бюджета 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</si>
  <si>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</si>
  <si>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Резервный фонд администрации муниципального образования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</si>
  <si>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</si>
  <si>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Другие вопросы в области национальной безопасности и правоохранительной деятельности</t>
  </si>
  <si>
    <t>14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</si>
  <si>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</si>
  <si>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</si>
  <si>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98 9 09 15380</t>
  </si>
  <si>
    <t>Мероприятия по обслуживанию и текущему ремонту газораспределительной сети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</si>
  <si>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</si>
  <si>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</si>
  <si>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</si>
  <si>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</si>
  <si>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</si>
  <si>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</si>
  <si>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</si>
  <si>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</si>
  <si>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</si>
  <si>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</si>
  <si>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</si>
  <si>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Мероприятия по изготовлению, получению заключения по ПСД, осуществление технадзора по ремонту дорог</t>
  </si>
  <si>
    <t>67 0 09 00000</t>
  </si>
  <si>
    <t>Обеспечение деятельности представительных органов муниципальных образований</t>
  </si>
  <si>
    <t>67 3 09 00000</t>
  </si>
  <si>
    <t>5N 0 00 00000</t>
  </si>
  <si>
    <t>98 9 09 10350</t>
  </si>
  <si>
    <t>Мероприятия по землеустройству и землепользованию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</si>
  <si>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</si>
  <si>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100</t>
  </si>
  <si>
    <t>200</t>
  </si>
  <si>
    <t>800</t>
  </si>
  <si>
    <t>500</t>
  </si>
  <si>
    <t>300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</si>
  <si>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</si>
  <si>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</si>
  <si>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</si>
  <si>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</si>
  <si>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Обслуживание государственного (муниципального) долга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</si>
  <si>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</si>
  <si>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</si>
  <si>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9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</si>
  <si>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</si>
  <si>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</si>
  <si>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</si>
  <si>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Иные закупки товаров, работ и услуг для обеспечения государственных (муниципальных) нужд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</si>
  <si>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</si>
  <si>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</si>
  <si>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</si>
  <si>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</si>
  <si>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67 4 09 00150</t>
  </si>
  <si>
    <t>Организация и осуществление мероприятий по содержанию пожарных водоемов</t>
  </si>
  <si>
    <t>64 8 01 S4200</t>
  </si>
  <si>
    <t>7L 0 00 00000</t>
  </si>
  <si>
    <t>67 1 09 00150</t>
  </si>
  <si>
    <t>Бюджетные ассигнования на 2023 год (тысяч рублей)</t>
  </si>
  <si>
    <t>Исполнение функций органов местного самоуправления</t>
  </si>
  <si>
    <t>Сфера административных правоотношений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</si>
  <si>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</si>
  <si>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"Мероприятия по ликвидации чрезвычайных ситуаций"</t>
  </si>
  <si>
    <t>5Г 4 01 00000</t>
  </si>
  <si>
    <t>5Г 4 00 00000</t>
  </si>
  <si>
    <t>Комплексы процессных мероприятий</t>
  </si>
  <si>
    <t>5Г 4 01 13760</t>
  </si>
  <si>
    <t>Комплекс процессных мероприятий "Мероприятия по обеспечению пожарной безопасности "</t>
  </si>
  <si>
    <t>3C 4 00 00000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</si>
  <si>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</si>
  <si>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3C 4 01 00000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</si>
  <si>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</si>
  <si>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</si>
  <si>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3C 4 01 13800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</si>
  <si>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</si>
  <si>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5А 4 00 00000</t>
  </si>
  <si>
    <t>5А 4 01 00000</t>
  </si>
  <si>
    <t>5А 4 01 S4660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</si>
  <si>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</si>
  <si>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</si>
  <si>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</si>
  <si>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</si>
  <si>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</si>
  <si>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64 4 00 00000</t>
  </si>
  <si>
    <t>64 4 01 00000</t>
  </si>
  <si>
    <t>64 4 01 14780</t>
  </si>
  <si>
    <t>Комплекс процессных мероприятий "Улучшение технического состояния муниципальных дорог и увеличение срока службы дорожных покрытий"</t>
  </si>
  <si>
    <t>Ремонт автомобильных дорог общего пользования местного значения</t>
  </si>
  <si>
    <t>64 8 00 00000</t>
  </si>
  <si>
    <t>64 8 01 00000</t>
  </si>
  <si>
    <t>Мероприятия, направленные на достижение цели федерального проекта "Дорожная сеть"</t>
  </si>
  <si>
    <t>Мероприятия, направленные на достижение целей проектов</t>
  </si>
  <si>
    <t>64 4 02 00000</t>
  </si>
  <si>
    <t>64 4 02 14760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</si>
  <si>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</si>
  <si>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4Л 4 00 00000</t>
  </si>
  <si>
    <t>4Л 4 01 00000</t>
  </si>
  <si>
    <t>4Л 4 01 06820</t>
  </si>
  <si>
    <t>64 4 01 14800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</si>
  <si>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</si>
  <si>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</si>
  <si>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</si>
  <si>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</si>
  <si>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72 4 00 00000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</si>
  <si>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</si>
  <si>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</si>
  <si>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>72 4 01 00000</t>
  </si>
  <si>
    <t>72 4 01 14670</t>
  </si>
  <si>
    <t xml:space="preserve">Мероприятия по уничтожению борщевика Сосновского химическими методами </t>
  </si>
  <si>
    <t>7L 4 00 00000</t>
  </si>
  <si>
    <t>7L 4 01 00000</t>
  </si>
  <si>
    <t>7L 4 01 15310</t>
  </si>
  <si>
    <t>7L 4 01 15350</t>
  </si>
  <si>
    <t>7L 4 01 15360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</si>
  <si>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</si>
  <si>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</si>
  <si>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40 4 01 00000</t>
  </si>
  <si>
    <t>40 4 00 00000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</si>
  <si>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</si>
  <si>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</si>
  <si>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</si>
  <si>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>67 3 09 00150</t>
  </si>
  <si>
    <t>5Г 4 02 00000</t>
  </si>
  <si>
    <t>5Г 4 02 13740</t>
  </si>
  <si>
    <t>(Приложение 3)</t>
  </si>
  <si>
    <t>40 4 01 00160</t>
  </si>
  <si>
    <t>бюджета МО Шумское сельское  поселение на 2023 год и плановый период 2024 и 2025 годов</t>
  </si>
  <si>
    <t>Бюджетные ассигнования на 2024 год (тысяч рублей)</t>
  </si>
  <si>
    <t>Бюджетные ассигнования на 2025год (тысяч рублей)</t>
  </si>
  <si>
    <t>002</t>
  </si>
  <si>
    <t>40 8 00 00000</t>
  </si>
  <si>
    <t>40 8 01 00000</t>
  </si>
  <si>
    <t>40 8 01 S0670</t>
  </si>
  <si>
    <t>Мероприятия, направленные на достижение цели федерального проекта "Современный облик сельских территорий"</t>
  </si>
  <si>
    <t>Мероприятия по капитальному ремонту объектов</t>
  </si>
  <si>
    <t>от "16" декабря 2022 г. №47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</si>
</sst>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i/>
      <sz val="10"/>
      <name val="Times New Roman Cyr"/>
      <family val="0"/>
    </font>
    <font>
      <sz val="10"/>
      <name val="Arial"/>
      <family val="2"/>
    </font>
    <font>
      <sz val="16"/>
      <color indexed="8"/>
      <name val="Arial"/>
      <family val="2"/>
    </font>
    <font>
      <i/>
      <sz val="14"/>
      <name val="Times New Roman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 style="medium"/>
      <right style="thin"/>
      <top style="medium"/>
      <bottom style="medium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>
        <color indexed="8"/>
      </top>
      <bottom style="thin"/>
    </border>
    <border>
      <left style="medium"/>
      <right style="medium"/>
      <top style="medium"/>
      <bottom style="medium"/>
    </border>
    <border>
      <left style="hair"/>
      <right style="medium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 style="medium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174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4" fontId="7" fillId="33" borderId="0" xfId="0" applyNumberFormat="1" applyFont="1" applyFill="1" applyAlignment="1">
      <alignment/>
    </xf>
    <xf numFmtId="0" fontId="16" fillId="33" borderId="10" xfId="53" applyNumberFormat="1" applyFont="1" applyFill="1" applyBorder="1" applyAlignment="1" applyProtection="1">
      <alignment horizontal="center" vertical="center" wrapText="1"/>
      <protection/>
    </xf>
    <xf numFmtId="0" fontId="9" fillId="33" borderId="11" xfId="53" applyNumberFormat="1" applyFont="1" applyFill="1" applyBorder="1" applyAlignment="1" applyProtection="1">
      <alignment horizontal="center" vertical="center" wrapText="1"/>
      <protection/>
    </xf>
    <xf numFmtId="0" fontId="9" fillId="33" borderId="12" xfId="53" applyNumberFormat="1" applyFont="1" applyFill="1" applyBorder="1" applyAlignment="1" applyProtection="1">
      <alignment horizontal="center" vertical="center" wrapText="1"/>
      <protection/>
    </xf>
    <xf numFmtId="0" fontId="9" fillId="33" borderId="13" xfId="53" applyNumberFormat="1" applyFont="1" applyFill="1" applyBorder="1" applyAlignment="1" applyProtection="1">
      <alignment horizontal="center" vertical="center" wrapText="1"/>
      <protection/>
    </xf>
    <xf numFmtId="0" fontId="9" fillId="33" borderId="14" xfId="53" applyNumberFormat="1" applyFont="1" applyFill="1" applyBorder="1" applyAlignment="1" applyProtection="1">
      <alignment horizontal="center" vertical="center" wrapText="1"/>
      <protection/>
    </xf>
    <xf numFmtId="0" fontId="9" fillId="33" borderId="15" xfId="53" applyNumberFormat="1" applyFont="1" applyFill="1" applyBorder="1" applyAlignment="1" applyProtection="1">
      <alignment horizontal="center" vertical="center" wrapText="1"/>
      <protection/>
    </xf>
    <xf numFmtId="175" fontId="11" fillId="33" borderId="16" xfId="0" applyNumberFormat="1" applyFont="1" applyFill="1" applyBorder="1" applyAlignment="1">
      <alignment horizontal="right"/>
    </xf>
    <xf numFmtId="0" fontId="9" fillId="33" borderId="17" xfId="53" applyNumberFormat="1" applyFont="1" applyFill="1" applyBorder="1" applyAlignment="1" applyProtection="1">
      <alignment horizontal="center" vertical="center" wrapText="1"/>
      <protection/>
    </xf>
    <xf numFmtId="175" fontId="10" fillId="33" borderId="18" xfId="0" applyNumberFormat="1" applyFont="1" applyFill="1" applyBorder="1" applyAlignment="1">
      <alignment horizontal="right"/>
    </xf>
    <xf numFmtId="175" fontId="10" fillId="33" borderId="19" xfId="0" applyNumberFormat="1" applyFont="1" applyFill="1" applyBorder="1" applyAlignment="1">
      <alignment horizontal="right"/>
    </xf>
    <xf numFmtId="175" fontId="10" fillId="33" borderId="20" xfId="0" applyNumberFormat="1" applyFont="1" applyFill="1" applyBorder="1" applyAlignment="1">
      <alignment horizontal="right"/>
    </xf>
    <xf numFmtId="175" fontId="11" fillId="33" borderId="21" xfId="0" applyNumberFormat="1" applyFont="1" applyFill="1" applyBorder="1" applyAlignment="1">
      <alignment horizontal="right"/>
    </xf>
    <xf numFmtId="175" fontId="10" fillId="33" borderId="22" xfId="0" applyNumberFormat="1" applyFont="1" applyFill="1" applyBorder="1" applyAlignment="1">
      <alignment horizontal="right"/>
    </xf>
    <xf numFmtId="175" fontId="10" fillId="33" borderId="23" xfId="0" applyNumberFormat="1" applyFont="1" applyFill="1" applyBorder="1" applyAlignment="1">
      <alignment horizontal="right"/>
    </xf>
    <xf numFmtId="175" fontId="10" fillId="33" borderId="24" xfId="0" applyNumberFormat="1" applyFont="1" applyFill="1" applyBorder="1" applyAlignment="1">
      <alignment horizontal="right"/>
    </xf>
    <xf numFmtId="175" fontId="10" fillId="33" borderId="25" xfId="0" applyNumberFormat="1" applyFont="1" applyFill="1" applyBorder="1" applyAlignment="1">
      <alignment horizontal="right"/>
    </xf>
    <xf numFmtId="175" fontId="10" fillId="33" borderId="26" xfId="0" applyNumberFormat="1" applyFont="1" applyFill="1" applyBorder="1" applyAlignment="1">
      <alignment horizontal="right"/>
    </xf>
    <xf numFmtId="175" fontId="11" fillId="33" borderId="27" xfId="0" applyNumberFormat="1" applyFont="1" applyFill="1" applyBorder="1" applyAlignment="1">
      <alignment horizontal="right"/>
    </xf>
    <xf numFmtId="175" fontId="11" fillId="33" borderId="28" xfId="0" applyNumberFormat="1" applyFont="1" applyFill="1" applyBorder="1" applyAlignment="1">
      <alignment horizontal="right"/>
    </xf>
    <xf numFmtId="49" fontId="0" fillId="33" borderId="0" xfId="0" applyNumberFormat="1" applyFill="1" applyAlignment="1">
      <alignment horizontal="right"/>
    </xf>
    <xf numFmtId="0" fontId="17" fillId="33" borderId="29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left" wrapText="1"/>
    </xf>
    <xf numFmtId="0" fontId="10" fillId="33" borderId="22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left" wrapText="1"/>
    </xf>
    <xf numFmtId="0" fontId="10" fillId="33" borderId="32" xfId="0" applyFont="1" applyFill="1" applyBorder="1" applyAlignment="1">
      <alignment horizontal="left" wrapText="1"/>
    </xf>
    <xf numFmtId="0" fontId="11" fillId="33" borderId="33" xfId="0" applyFont="1" applyFill="1" applyBorder="1" applyAlignment="1">
      <alignment horizontal="left" wrapText="1"/>
    </xf>
    <xf numFmtId="0" fontId="11" fillId="33" borderId="21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left" wrapText="1"/>
    </xf>
    <xf numFmtId="0" fontId="10" fillId="33" borderId="20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left" wrapText="1"/>
    </xf>
    <xf numFmtId="0" fontId="11" fillId="33" borderId="36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left" wrapText="1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wrapText="1"/>
    </xf>
    <xf numFmtId="0" fontId="11" fillId="33" borderId="39" xfId="0" applyFont="1" applyFill="1" applyBorder="1" applyAlignment="1">
      <alignment horizontal="center" wrapText="1"/>
    </xf>
    <xf numFmtId="0" fontId="11" fillId="33" borderId="27" xfId="0" applyFont="1" applyFill="1" applyBorder="1" applyAlignment="1">
      <alignment horizontal="center"/>
    </xf>
    <xf numFmtId="0" fontId="8" fillId="33" borderId="40" xfId="0" applyFont="1" applyFill="1" applyBorder="1" applyAlignment="1">
      <alignment wrapText="1"/>
    </xf>
    <xf numFmtId="0" fontId="13" fillId="33" borderId="40" xfId="0" applyFont="1" applyFill="1" applyBorder="1" applyAlignment="1">
      <alignment horizontal="center" wrapText="1"/>
    </xf>
    <xf numFmtId="0" fontId="11" fillId="33" borderId="40" xfId="0" applyFont="1" applyFill="1" applyBorder="1" applyAlignment="1">
      <alignment horizontal="center"/>
    </xf>
    <xf numFmtId="0" fontId="13" fillId="33" borderId="40" xfId="0" applyFont="1" applyFill="1" applyBorder="1" applyAlignment="1">
      <alignment wrapText="1"/>
    </xf>
    <xf numFmtId="0" fontId="14" fillId="33" borderId="40" xfId="0" applyFont="1" applyFill="1" applyBorder="1" applyAlignment="1">
      <alignment horizontal="right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175" fontId="11" fillId="33" borderId="36" xfId="0" applyNumberFormat="1" applyFont="1" applyFill="1" applyBorder="1" applyAlignment="1">
      <alignment horizontal="right"/>
    </xf>
    <xf numFmtId="175" fontId="11" fillId="33" borderId="41" xfId="0" applyNumberFormat="1" applyFont="1" applyFill="1" applyBorder="1" applyAlignment="1">
      <alignment horizontal="right"/>
    </xf>
    <xf numFmtId="175" fontId="14" fillId="33" borderId="40" xfId="0" applyNumberFormat="1" applyFont="1" applyFill="1" applyBorder="1" applyAlignment="1">
      <alignment horizontal="right"/>
    </xf>
    <xf numFmtId="0" fontId="18" fillId="33" borderId="42" xfId="0" applyFont="1" applyFill="1" applyBorder="1" applyAlignment="1">
      <alignment horizontal="center" vertical="center"/>
    </xf>
    <xf numFmtId="0" fontId="18" fillId="33" borderId="43" xfId="0" applyFont="1" applyFill="1" applyBorder="1" applyAlignment="1">
      <alignment horizontal="center" vertical="center"/>
    </xf>
    <xf numFmtId="0" fontId="18" fillId="33" borderId="44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49" fontId="19" fillId="33" borderId="45" xfId="53" applyNumberFormat="1" applyFont="1" applyFill="1" applyBorder="1" applyAlignment="1" applyProtection="1">
      <alignment horizontal="center" vertical="center" wrapText="1"/>
      <protection/>
    </xf>
    <xf numFmtId="49" fontId="19" fillId="33" borderId="46" xfId="53" applyNumberFormat="1" applyFont="1" applyFill="1" applyBorder="1" applyAlignment="1" applyProtection="1">
      <alignment horizontal="center" vertical="center" wrapText="1"/>
      <protection/>
    </xf>
    <xf numFmtId="49" fontId="19" fillId="33" borderId="10" xfId="53" applyNumberFormat="1" applyFont="1" applyFill="1" applyBorder="1" applyAlignment="1" applyProtection="1">
      <alignment horizontal="center" vertical="center" wrapText="1"/>
      <protection/>
    </xf>
    <xf numFmtId="0" fontId="10" fillId="33" borderId="47" xfId="0" applyFont="1" applyFill="1" applyBorder="1" applyAlignment="1">
      <alignment horizontal="left" wrapText="1"/>
    </xf>
    <xf numFmtId="0" fontId="10" fillId="33" borderId="48" xfId="0" applyFont="1" applyFill="1" applyBorder="1" applyAlignment="1">
      <alignment horizontal="center"/>
    </xf>
    <xf numFmtId="0" fontId="10" fillId="33" borderId="48" xfId="0" applyFont="1" applyFill="1" applyBorder="1" applyAlignment="1">
      <alignment horizontal="right"/>
    </xf>
    <xf numFmtId="0" fontId="10" fillId="33" borderId="49" xfId="0" applyFont="1" applyFill="1" applyBorder="1" applyAlignment="1">
      <alignment horizontal="right"/>
    </xf>
    <xf numFmtId="0" fontId="10" fillId="33" borderId="50" xfId="0" applyFont="1" applyFill="1" applyBorder="1" applyAlignment="1">
      <alignment horizontal="left" wrapText="1"/>
    </xf>
    <xf numFmtId="0" fontId="10" fillId="33" borderId="51" xfId="0" applyFont="1" applyFill="1" applyBorder="1" applyAlignment="1">
      <alignment horizontal="center"/>
    </xf>
    <xf numFmtId="175" fontId="10" fillId="33" borderId="51" xfId="0" applyNumberFormat="1" applyFont="1" applyFill="1" applyBorder="1" applyAlignment="1">
      <alignment horizontal="right"/>
    </xf>
    <xf numFmtId="0" fontId="10" fillId="33" borderId="51" xfId="0" applyFont="1" applyFill="1" applyBorder="1" applyAlignment="1">
      <alignment horizontal="right"/>
    </xf>
    <xf numFmtId="0" fontId="10" fillId="33" borderId="52" xfId="0" applyFont="1" applyFill="1" applyBorder="1" applyAlignment="1">
      <alignment horizontal="right"/>
    </xf>
    <xf numFmtId="0" fontId="10" fillId="33" borderId="53" xfId="0" applyFont="1" applyFill="1" applyBorder="1" applyAlignment="1">
      <alignment horizontal="left" wrapText="1"/>
    </xf>
    <xf numFmtId="0" fontId="10" fillId="33" borderId="24" xfId="0" applyFont="1" applyFill="1" applyBorder="1" applyAlignment="1">
      <alignment horizontal="right"/>
    </xf>
    <xf numFmtId="175" fontId="10" fillId="33" borderId="19" xfId="0" applyNumberFormat="1" applyFont="1" applyFill="1" applyBorder="1" applyAlignment="1">
      <alignment horizontal="right"/>
    </xf>
    <xf numFmtId="0" fontId="10" fillId="33" borderId="19" xfId="0" applyFont="1" applyFill="1" applyBorder="1" applyAlignment="1">
      <alignment horizontal="right"/>
    </xf>
    <xf numFmtId="0" fontId="10" fillId="33" borderId="22" xfId="0" applyFont="1" applyFill="1" applyBorder="1" applyAlignment="1">
      <alignment horizontal="right"/>
    </xf>
    <xf numFmtId="0" fontId="10" fillId="33" borderId="23" xfId="0" applyFont="1" applyFill="1" applyBorder="1" applyAlignment="1">
      <alignment horizontal="right"/>
    </xf>
    <xf numFmtId="175" fontId="10" fillId="33" borderId="22" xfId="0" applyNumberFormat="1" applyFont="1" applyFill="1" applyBorder="1" applyAlignment="1">
      <alignment horizontal="right"/>
    </xf>
    <xf numFmtId="0" fontId="8" fillId="33" borderId="54" xfId="0" applyFont="1" applyFill="1" applyBorder="1" applyAlignment="1">
      <alignment horizontal="center"/>
    </xf>
    <xf numFmtId="0" fontId="10" fillId="33" borderId="54" xfId="0" applyFont="1" applyFill="1" applyBorder="1" applyAlignment="1">
      <alignment horizontal="center"/>
    </xf>
    <xf numFmtId="175" fontId="10" fillId="33" borderId="54" xfId="0" applyNumberFormat="1" applyFont="1" applyFill="1" applyBorder="1" applyAlignment="1">
      <alignment horizontal="right"/>
    </xf>
    <xf numFmtId="0" fontId="11" fillId="33" borderId="55" xfId="0" applyFont="1" applyFill="1" applyBorder="1" applyAlignment="1">
      <alignment horizontal="left" wrapText="1"/>
    </xf>
    <xf numFmtId="0" fontId="11" fillId="33" borderId="56" xfId="0" applyFont="1" applyFill="1" applyBorder="1" applyAlignment="1">
      <alignment horizontal="center"/>
    </xf>
    <xf numFmtId="0" fontId="11" fillId="33" borderId="56" xfId="0" applyFont="1" applyFill="1" applyBorder="1" applyAlignment="1">
      <alignment horizontal="right"/>
    </xf>
    <xf numFmtId="0" fontId="11" fillId="33" borderId="57" xfId="0" applyFont="1" applyFill="1" applyBorder="1" applyAlignment="1">
      <alignment horizontal="right"/>
    </xf>
    <xf numFmtId="0" fontId="11" fillId="33" borderId="55" xfId="0" applyFont="1" applyFill="1" applyBorder="1" applyAlignment="1">
      <alignment horizontal="left" wrapText="1"/>
    </xf>
    <xf numFmtId="175" fontId="11" fillId="33" borderId="56" xfId="0" applyNumberFormat="1" applyFont="1" applyFill="1" applyBorder="1" applyAlignment="1">
      <alignment horizontal="right"/>
    </xf>
    <xf numFmtId="0" fontId="8" fillId="33" borderId="22" xfId="0" applyFont="1" applyFill="1" applyBorder="1" applyAlignment="1">
      <alignment horizontal="center"/>
    </xf>
    <xf numFmtId="175" fontId="10" fillId="33" borderId="23" xfId="0" applyNumberFormat="1" applyFont="1" applyFill="1" applyBorder="1" applyAlignment="1">
      <alignment horizontal="right"/>
    </xf>
    <xf numFmtId="175" fontId="10" fillId="33" borderId="58" xfId="0" applyNumberFormat="1" applyFont="1" applyFill="1" applyBorder="1" applyAlignment="1">
      <alignment horizontal="right"/>
    </xf>
    <xf numFmtId="175" fontId="11" fillId="33" borderId="57" xfId="0" applyNumberFormat="1" applyFont="1" applyFill="1" applyBorder="1" applyAlignment="1">
      <alignment horizontal="right"/>
    </xf>
    <xf numFmtId="0" fontId="11" fillId="33" borderId="59" xfId="0" applyFont="1" applyFill="1" applyBorder="1" applyAlignment="1">
      <alignment horizontal="left" wrapText="1"/>
    </xf>
    <xf numFmtId="0" fontId="11" fillId="33" borderId="21" xfId="0" applyFont="1" applyFill="1" applyBorder="1" applyAlignment="1">
      <alignment horizontal="right"/>
    </xf>
    <xf numFmtId="175" fontId="11" fillId="33" borderId="21" xfId="0" applyNumberFormat="1" applyFont="1" applyFill="1" applyBorder="1" applyAlignment="1">
      <alignment horizontal="right"/>
    </xf>
    <xf numFmtId="175" fontId="11" fillId="33" borderId="16" xfId="0" applyNumberFormat="1" applyFont="1" applyFill="1" applyBorder="1" applyAlignment="1">
      <alignment horizontal="right"/>
    </xf>
    <xf numFmtId="0" fontId="10" fillId="33" borderId="31" xfId="0" applyFont="1" applyFill="1" applyBorder="1" applyAlignment="1">
      <alignment horizontal="left" wrapText="1"/>
    </xf>
    <xf numFmtId="0" fontId="10" fillId="33" borderId="22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right"/>
    </xf>
    <xf numFmtId="0" fontId="10" fillId="33" borderId="23" xfId="0" applyFont="1" applyFill="1" applyBorder="1" applyAlignment="1">
      <alignment horizontal="right"/>
    </xf>
    <xf numFmtId="0" fontId="10" fillId="33" borderId="60" xfId="0" applyFont="1" applyFill="1" applyBorder="1" applyAlignment="1">
      <alignment horizontal="left" wrapText="1"/>
    </xf>
    <xf numFmtId="0" fontId="8" fillId="33" borderId="25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right"/>
    </xf>
    <xf numFmtId="0" fontId="10" fillId="33" borderId="26" xfId="0" applyFont="1" applyFill="1" applyBorder="1" applyAlignment="1">
      <alignment horizontal="right"/>
    </xf>
    <xf numFmtId="0" fontId="11" fillId="33" borderId="21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right"/>
    </xf>
    <xf numFmtId="0" fontId="11" fillId="33" borderId="16" xfId="0" applyFont="1" applyFill="1" applyBorder="1" applyAlignment="1">
      <alignment horizontal="right"/>
    </xf>
    <xf numFmtId="0" fontId="8" fillId="33" borderId="22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175" fontId="10" fillId="33" borderId="20" xfId="0" applyNumberFormat="1" applyFont="1" applyFill="1" applyBorder="1" applyAlignment="1">
      <alignment horizontal="right"/>
    </xf>
    <xf numFmtId="175" fontId="10" fillId="33" borderId="18" xfId="0" applyNumberFormat="1" applyFont="1" applyFill="1" applyBorder="1" applyAlignment="1">
      <alignment horizontal="right"/>
    </xf>
    <xf numFmtId="175" fontId="10" fillId="33" borderId="24" xfId="0" applyNumberFormat="1" applyFont="1" applyFill="1" applyBorder="1" applyAlignment="1">
      <alignment horizontal="right"/>
    </xf>
    <xf numFmtId="0" fontId="8" fillId="33" borderId="20" xfId="0" applyFont="1" applyFill="1" applyBorder="1" applyAlignment="1">
      <alignment horizontal="center"/>
    </xf>
    <xf numFmtId="0" fontId="11" fillId="33" borderId="61" xfId="0" applyFont="1" applyFill="1" applyBorder="1" applyAlignment="1">
      <alignment horizontal="center"/>
    </xf>
    <xf numFmtId="0" fontId="10" fillId="33" borderId="60" xfId="0" applyFont="1" applyFill="1" applyBorder="1" applyAlignment="1">
      <alignment horizontal="left" wrapText="1"/>
    </xf>
    <xf numFmtId="0" fontId="8" fillId="33" borderId="25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175" fontId="10" fillId="33" borderId="25" xfId="0" applyNumberFormat="1" applyFont="1" applyFill="1" applyBorder="1" applyAlignment="1">
      <alignment horizontal="right"/>
    </xf>
    <xf numFmtId="175" fontId="10" fillId="33" borderId="26" xfId="0" applyNumberFormat="1" applyFont="1" applyFill="1" applyBorder="1" applyAlignment="1">
      <alignment horizontal="right"/>
    </xf>
    <xf numFmtId="0" fontId="10" fillId="33" borderId="2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left" wrapText="1"/>
    </xf>
    <xf numFmtId="175" fontId="11" fillId="33" borderId="24" xfId="0" applyNumberFormat="1" applyFont="1" applyFill="1" applyBorder="1" applyAlignment="1">
      <alignment horizontal="right"/>
    </xf>
    <xf numFmtId="175" fontId="11" fillId="33" borderId="19" xfId="0" applyNumberFormat="1" applyFont="1" applyFill="1" applyBorder="1" applyAlignment="1">
      <alignment horizontal="right"/>
    </xf>
    <xf numFmtId="175" fontId="8" fillId="33" borderId="24" xfId="0" applyNumberFormat="1" applyFont="1" applyFill="1" applyBorder="1" applyAlignment="1">
      <alignment horizontal="right"/>
    </xf>
    <xf numFmtId="175" fontId="8" fillId="33" borderId="19" xfId="0" applyNumberFormat="1" applyFont="1" applyFill="1" applyBorder="1" applyAlignment="1">
      <alignment horizontal="right"/>
    </xf>
    <xf numFmtId="175" fontId="8" fillId="33" borderId="22" xfId="0" applyNumberFormat="1" applyFont="1" applyFill="1" applyBorder="1" applyAlignment="1">
      <alignment horizontal="right"/>
    </xf>
    <xf numFmtId="0" fontId="10" fillId="33" borderId="62" xfId="0" applyFont="1" applyFill="1" applyBorder="1" applyAlignment="1">
      <alignment horizontal="left" wrapText="1"/>
    </xf>
    <xf numFmtId="0" fontId="8" fillId="33" borderId="31" xfId="0" applyFont="1" applyFill="1" applyBorder="1" applyAlignment="1">
      <alignment horizontal="left" wrapText="1"/>
    </xf>
    <xf numFmtId="0" fontId="10" fillId="33" borderId="34" xfId="0" applyFont="1" applyFill="1" applyBorder="1" applyAlignment="1">
      <alignment horizontal="left" wrapText="1"/>
    </xf>
    <xf numFmtId="0" fontId="11" fillId="33" borderId="20" xfId="0" applyFont="1" applyFill="1" applyBorder="1" applyAlignment="1">
      <alignment horizontal="center"/>
    </xf>
    <xf numFmtId="175" fontId="8" fillId="33" borderId="20" xfId="0" applyNumberFormat="1" applyFont="1" applyFill="1" applyBorder="1" applyAlignment="1">
      <alignment horizontal="right"/>
    </xf>
    <xf numFmtId="175" fontId="8" fillId="33" borderId="18" xfId="0" applyNumberFormat="1" applyFont="1" applyFill="1" applyBorder="1" applyAlignment="1">
      <alignment horizontal="right"/>
    </xf>
    <xf numFmtId="0" fontId="11" fillId="33" borderId="56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left" wrapText="1"/>
    </xf>
    <xf numFmtId="175" fontId="8" fillId="33" borderId="20" xfId="0" applyNumberFormat="1" applyFont="1" applyFill="1" applyBorder="1" applyAlignment="1">
      <alignment horizontal="right"/>
    </xf>
    <xf numFmtId="49" fontId="10" fillId="33" borderId="63" xfId="0" applyNumberFormat="1" applyFont="1" applyFill="1" applyBorder="1" applyAlignment="1">
      <alignment horizontal="left" wrapText="1"/>
    </xf>
    <xf numFmtId="175" fontId="8" fillId="33" borderId="22" xfId="0" applyNumberFormat="1" applyFont="1" applyFill="1" applyBorder="1" applyAlignment="1">
      <alignment horizontal="right"/>
    </xf>
    <xf numFmtId="0" fontId="10" fillId="33" borderId="64" xfId="0" applyFont="1" applyFill="1" applyBorder="1" applyAlignment="1">
      <alignment horizontal="left" wrapText="1"/>
    </xf>
    <xf numFmtId="0" fontId="10" fillId="33" borderId="24" xfId="0" applyFont="1" applyFill="1" applyBorder="1" applyAlignment="1">
      <alignment horizontal="center"/>
    </xf>
    <xf numFmtId="0" fontId="11" fillId="33" borderId="54" xfId="0" applyFont="1" applyFill="1" applyBorder="1" applyAlignment="1">
      <alignment horizontal="center"/>
    </xf>
    <xf numFmtId="175" fontId="8" fillId="33" borderId="54" xfId="0" applyNumberFormat="1" applyFont="1" applyFill="1" applyBorder="1" applyAlignment="1">
      <alignment horizontal="right"/>
    </xf>
    <xf numFmtId="175" fontId="8" fillId="33" borderId="18" xfId="0" applyNumberFormat="1" applyFont="1" applyFill="1" applyBorder="1" applyAlignment="1">
      <alignment horizontal="right"/>
    </xf>
    <xf numFmtId="0" fontId="10" fillId="33" borderId="30" xfId="0" applyFont="1" applyFill="1" applyBorder="1" applyAlignment="1">
      <alignment horizontal="left" wrapText="1"/>
    </xf>
    <xf numFmtId="175" fontId="8" fillId="33" borderId="24" xfId="0" applyNumberFormat="1" applyFont="1" applyFill="1" applyBorder="1" applyAlignment="1">
      <alignment horizontal="right"/>
    </xf>
    <xf numFmtId="175" fontId="8" fillId="33" borderId="19" xfId="0" applyNumberFormat="1" applyFont="1" applyFill="1" applyBorder="1" applyAlignment="1">
      <alignment horizontal="right"/>
    </xf>
    <xf numFmtId="175" fontId="11" fillId="33" borderId="24" xfId="0" applyNumberFormat="1" applyFont="1" applyFill="1" applyBorder="1" applyAlignment="1">
      <alignment horizontal="right"/>
    </xf>
    <xf numFmtId="175" fontId="11" fillId="33" borderId="19" xfId="0" applyNumberFormat="1" applyFont="1" applyFill="1" applyBorder="1" applyAlignment="1">
      <alignment horizontal="right"/>
    </xf>
    <xf numFmtId="0" fontId="11" fillId="33" borderId="24" xfId="0" applyFont="1" applyFill="1" applyBorder="1" applyAlignment="1">
      <alignment horizontal="center"/>
    </xf>
    <xf numFmtId="0" fontId="10" fillId="33" borderId="65" xfId="0" applyFont="1" applyFill="1" applyBorder="1" applyAlignment="1">
      <alignment horizontal="left" wrapText="1"/>
    </xf>
    <xf numFmtId="0" fontId="8" fillId="33" borderId="21" xfId="0" applyFont="1" applyFill="1" applyBorder="1" applyAlignment="1">
      <alignment horizontal="center"/>
    </xf>
    <xf numFmtId="175" fontId="8" fillId="33" borderId="23" xfId="0" applyNumberFormat="1" applyFont="1" applyFill="1" applyBorder="1" applyAlignment="1">
      <alignment horizontal="right"/>
    </xf>
    <xf numFmtId="0" fontId="11" fillId="33" borderId="61" xfId="0" applyFont="1" applyFill="1" applyBorder="1" applyAlignment="1">
      <alignment horizontal="center"/>
    </xf>
    <xf numFmtId="175" fontId="8" fillId="33" borderId="61" xfId="0" applyNumberFormat="1" applyFont="1" applyFill="1" applyBorder="1" applyAlignment="1">
      <alignment horizontal="right"/>
    </xf>
    <xf numFmtId="175" fontId="8" fillId="33" borderId="66" xfId="0" applyNumberFormat="1" applyFont="1" applyFill="1" applyBorder="1" applyAlignment="1">
      <alignment horizontal="right"/>
    </xf>
    <xf numFmtId="0" fontId="10" fillId="33" borderId="34" xfId="0" applyFont="1" applyFill="1" applyBorder="1" applyAlignment="1">
      <alignment horizontal="left" vertical="top" wrapText="1"/>
    </xf>
    <xf numFmtId="175" fontId="8" fillId="33" borderId="25" xfId="0" applyNumberFormat="1" applyFont="1" applyFill="1" applyBorder="1" applyAlignment="1">
      <alignment horizontal="right"/>
    </xf>
    <xf numFmtId="0" fontId="10" fillId="33" borderId="59" xfId="0" applyFont="1" applyFill="1" applyBorder="1" applyAlignment="1">
      <alignment horizontal="left" wrapText="1"/>
    </xf>
    <xf numFmtId="0" fontId="10" fillId="33" borderId="32" xfId="0" applyFont="1" applyFill="1" applyBorder="1" applyAlignment="1">
      <alignment horizontal="left" wrapText="1"/>
    </xf>
    <xf numFmtId="49" fontId="8" fillId="33" borderId="22" xfId="0" applyNumberFormat="1" applyFont="1" applyFill="1" applyBorder="1" applyAlignment="1">
      <alignment horizontal="center"/>
    </xf>
    <xf numFmtId="49" fontId="10" fillId="33" borderId="22" xfId="0" applyNumberFormat="1" applyFont="1" applyFill="1" applyBorder="1" applyAlignment="1">
      <alignment horizontal="center"/>
    </xf>
    <xf numFmtId="0" fontId="8" fillId="33" borderId="67" xfId="0" applyFont="1" applyFill="1" applyBorder="1" applyAlignment="1">
      <alignment horizontal="left" wrapText="1"/>
    </xf>
    <xf numFmtId="49" fontId="8" fillId="33" borderId="24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175" fontId="11" fillId="33" borderId="56" xfId="0" applyNumberFormat="1" applyFont="1" applyFill="1" applyBorder="1" applyAlignment="1">
      <alignment horizontal="right"/>
    </xf>
    <xf numFmtId="175" fontId="11" fillId="33" borderId="57" xfId="0" applyNumberFormat="1" applyFont="1" applyFill="1" applyBorder="1" applyAlignment="1">
      <alignment horizontal="right"/>
    </xf>
    <xf numFmtId="0" fontId="10" fillId="33" borderId="62" xfId="0" applyFont="1" applyFill="1" applyBorder="1" applyAlignment="1">
      <alignment horizontal="left" wrapText="1"/>
    </xf>
    <xf numFmtId="0" fontId="8" fillId="33" borderId="20" xfId="0" applyFont="1" applyFill="1" applyBorder="1" applyAlignment="1">
      <alignment horizontal="right"/>
    </xf>
    <xf numFmtId="0" fontId="8" fillId="33" borderId="18" xfId="0" applyFont="1" applyFill="1" applyBorder="1" applyAlignment="1">
      <alignment horizontal="right"/>
    </xf>
    <xf numFmtId="174" fontId="10" fillId="33" borderId="22" xfId="0" applyNumberFormat="1" applyFont="1" applyFill="1" applyBorder="1" applyAlignment="1">
      <alignment horizontal="right"/>
    </xf>
    <xf numFmtId="0" fontId="11" fillId="33" borderId="20" xfId="0" applyFont="1" applyFill="1" applyBorder="1" applyAlignment="1">
      <alignment horizontal="center"/>
    </xf>
    <xf numFmtId="0" fontId="10" fillId="33" borderId="64" xfId="0" applyFont="1" applyFill="1" applyBorder="1" applyAlignment="1">
      <alignment horizontal="left" wrapText="1"/>
    </xf>
    <xf numFmtId="0" fontId="10" fillId="33" borderId="61" xfId="0" applyFont="1" applyFill="1" applyBorder="1" applyAlignment="1">
      <alignment horizontal="center"/>
    </xf>
    <xf numFmtId="175" fontId="11" fillId="33" borderId="20" xfId="0" applyNumberFormat="1" applyFont="1" applyFill="1" applyBorder="1" applyAlignment="1">
      <alignment horizontal="right"/>
    </xf>
    <xf numFmtId="0" fontId="8" fillId="33" borderId="24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right"/>
    </xf>
    <xf numFmtId="175" fontId="8" fillId="33" borderId="58" xfId="0" applyNumberFormat="1" applyFont="1" applyFill="1" applyBorder="1" applyAlignment="1">
      <alignment horizontal="right"/>
    </xf>
    <xf numFmtId="49" fontId="11" fillId="33" borderId="20" xfId="0" applyNumberFormat="1" applyFont="1" applyFill="1" applyBorder="1" applyAlignment="1">
      <alignment horizontal="center"/>
    </xf>
    <xf numFmtId="0" fontId="10" fillId="33" borderId="59" xfId="0" applyFont="1" applyFill="1" applyBorder="1" applyAlignment="1">
      <alignment horizontal="left" wrapText="1"/>
    </xf>
    <xf numFmtId="0" fontId="10" fillId="33" borderId="54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right"/>
    </xf>
    <xf numFmtId="0" fontId="11" fillId="33" borderId="18" xfId="0" applyFont="1" applyFill="1" applyBorder="1" applyAlignment="1">
      <alignment horizontal="right"/>
    </xf>
    <xf numFmtId="0" fontId="8" fillId="33" borderId="54" xfId="0" applyFont="1" applyFill="1" applyBorder="1" applyAlignment="1">
      <alignment horizontal="center"/>
    </xf>
    <xf numFmtId="0" fontId="11" fillId="33" borderId="54" xfId="0" applyFont="1" applyFill="1" applyBorder="1" applyAlignment="1">
      <alignment horizontal="center"/>
    </xf>
    <xf numFmtId="0" fontId="11" fillId="33" borderId="68" xfId="0" applyFont="1" applyFill="1" applyBorder="1" applyAlignment="1">
      <alignment horizontal="left" wrapText="1"/>
    </xf>
    <xf numFmtId="0" fontId="11" fillId="33" borderId="69" xfId="0" applyFont="1" applyFill="1" applyBorder="1" applyAlignment="1">
      <alignment horizontal="center"/>
    </xf>
    <xf numFmtId="175" fontId="11" fillId="33" borderId="69" xfId="0" applyNumberFormat="1" applyFont="1" applyFill="1" applyBorder="1" applyAlignment="1">
      <alignment horizontal="right"/>
    </xf>
    <xf numFmtId="175" fontId="11" fillId="33" borderId="70" xfId="0" applyNumberFormat="1" applyFont="1" applyFill="1" applyBorder="1" applyAlignment="1">
      <alignment horizontal="right"/>
    </xf>
    <xf numFmtId="0" fontId="12" fillId="33" borderId="51" xfId="0" applyFont="1" applyFill="1" applyBorder="1" applyAlignment="1">
      <alignment horizontal="center"/>
    </xf>
    <xf numFmtId="175" fontId="10" fillId="33" borderId="52" xfId="0" applyNumberFormat="1" applyFont="1" applyFill="1" applyBorder="1" applyAlignment="1">
      <alignment horizontal="right"/>
    </xf>
    <xf numFmtId="0" fontId="10" fillId="33" borderId="71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wrapText="1"/>
    </xf>
    <xf numFmtId="0" fontId="10" fillId="33" borderId="22" xfId="0" applyFont="1" applyFill="1" applyBorder="1" applyAlignment="1">
      <alignment horizontal="center" wrapText="1"/>
    </xf>
    <xf numFmtId="0" fontId="10" fillId="33" borderId="72" xfId="0" applyFont="1" applyFill="1" applyBorder="1" applyAlignment="1">
      <alignment horizontal="center" wrapText="1"/>
    </xf>
    <xf numFmtId="0" fontId="8" fillId="33" borderId="22" xfId="0" applyFont="1" applyFill="1" applyBorder="1" applyAlignment="1">
      <alignment horizontal="center" wrapText="1"/>
    </xf>
    <xf numFmtId="0" fontId="10" fillId="33" borderId="73" xfId="0" applyFont="1" applyFill="1" applyBorder="1" applyAlignment="1">
      <alignment horizontal="center" wrapText="1"/>
    </xf>
    <xf numFmtId="0" fontId="8" fillId="33" borderId="25" xfId="0" applyFont="1" applyFill="1" applyBorder="1" applyAlignment="1">
      <alignment horizontal="center" wrapText="1"/>
    </xf>
    <xf numFmtId="175" fontId="8" fillId="33" borderId="26" xfId="0" applyNumberFormat="1" applyFont="1" applyFill="1" applyBorder="1" applyAlignment="1">
      <alignment horizontal="right"/>
    </xf>
    <xf numFmtId="0" fontId="8" fillId="33" borderId="74" xfId="0" applyFont="1" applyFill="1" applyBorder="1" applyAlignment="1">
      <alignment horizontal="center"/>
    </xf>
    <xf numFmtId="0" fontId="10" fillId="33" borderId="74" xfId="0" applyFont="1" applyFill="1" applyBorder="1" applyAlignment="1">
      <alignment horizontal="center" wrapText="1"/>
    </xf>
    <xf numFmtId="0" fontId="10" fillId="33" borderId="75" xfId="0" applyFont="1" applyFill="1" applyBorder="1" applyAlignment="1">
      <alignment horizontal="center" wrapText="1"/>
    </xf>
    <xf numFmtId="0" fontId="10" fillId="33" borderId="74" xfId="0" applyFont="1" applyFill="1" applyBorder="1" applyAlignment="1">
      <alignment horizontal="center"/>
    </xf>
    <xf numFmtId="0" fontId="8" fillId="33" borderId="74" xfId="0" applyFont="1" applyFill="1" applyBorder="1" applyAlignment="1">
      <alignment horizontal="center" wrapText="1"/>
    </xf>
    <xf numFmtId="175" fontId="8" fillId="33" borderId="74" xfId="0" applyNumberFormat="1" applyFont="1" applyFill="1" applyBorder="1" applyAlignment="1">
      <alignment horizontal="right"/>
    </xf>
    <xf numFmtId="175" fontId="8" fillId="33" borderId="76" xfId="0" applyNumberFormat="1" applyFont="1" applyFill="1" applyBorder="1" applyAlignment="1">
      <alignment horizontal="right"/>
    </xf>
    <xf numFmtId="0" fontId="10" fillId="33" borderId="71" xfId="0" applyFont="1" applyFill="1" applyBorder="1" applyAlignment="1">
      <alignment horizontal="left" wrapText="1"/>
    </xf>
    <xf numFmtId="0" fontId="11" fillId="33" borderId="77" xfId="0" applyFont="1" applyFill="1" applyBorder="1" applyAlignment="1">
      <alignment horizontal="left" wrapText="1"/>
    </xf>
    <xf numFmtId="0" fontId="9" fillId="33" borderId="78" xfId="53" applyNumberFormat="1" applyFont="1" applyFill="1" applyBorder="1" applyAlignment="1" applyProtection="1">
      <alignment horizontal="center" vertical="center" wrapText="1"/>
      <protection/>
    </xf>
    <xf numFmtId="0" fontId="10" fillId="33" borderId="77" xfId="0" applyFont="1" applyFill="1" applyBorder="1" applyAlignment="1">
      <alignment horizontal="left" wrapText="1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10" fillId="0" borderId="61" xfId="0" applyNumberFormat="1" applyFont="1" applyBorder="1" applyAlignment="1">
      <alignment horizontal="center"/>
    </xf>
    <xf numFmtId="49" fontId="8" fillId="0" borderId="61" xfId="0" applyNumberFormat="1" applyFont="1" applyBorder="1" applyAlignment="1">
      <alignment horizontal="center"/>
    </xf>
    <xf numFmtId="49" fontId="10" fillId="0" borderId="61" xfId="0" applyNumberFormat="1" applyFont="1" applyBorder="1" applyAlignment="1">
      <alignment horizontal="center"/>
    </xf>
    <xf numFmtId="49" fontId="11" fillId="0" borderId="61" xfId="0" applyNumberFormat="1" applyFont="1" applyBorder="1" applyAlignment="1">
      <alignment horizontal="center"/>
    </xf>
    <xf numFmtId="174" fontId="10" fillId="0" borderId="61" xfId="0" applyNumberFormat="1" applyFont="1" applyBorder="1" applyAlignment="1">
      <alignment horizontal="right"/>
    </xf>
    <xf numFmtId="49" fontId="11" fillId="0" borderId="79" xfId="0" applyNumberFormat="1" applyFont="1" applyBorder="1" applyAlignment="1">
      <alignment horizontal="left" wrapText="1"/>
    </xf>
    <xf numFmtId="49" fontId="11" fillId="0" borderId="21" xfId="0" applyNumberFormat="1" applyFont="1" applyBorder="1" applyAlignment="1">
      <alignment horizontal="center"/>
    </xf>
    <xf numFmtId="174" fontId="11" fillId="0" borderId="21" xfId="0" applyNumberFormat="1" applyFont="1" applyBorder="1" applyAlignment="1">
      <alignment horizontal="right"/>
    </xf>
    <xf numFmtId="0" fontId="10" fillId="0" borderId="80" xfId="0" applyFont="1" applyBorder="1" applyAlignment="1">
      <alignment horizontal="left" wrapText="1"/>
    </xf>
    <xf numFmtId="49" fontId="10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174" fontId="10" fillId="0" borderId="22" xfId="0" applyNumberFormat="1" applyFont="1" applyBorder="1" applyAlignment="1">
      <alignment horizontal="right"/>
    </xf>
    <xf numFmtId="49" fontId="10" fillId="0" borderId="80" xfId="0" applyNumberFormat="1" applyFont="1" applyBorder="1" applyAlignment="1">
      <alignment horizontal="left" wrapText="1"/>
    </xf>
    <xf numFmtId="0" fontId="10" fillId="33" borderId="81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9" fillId="33" borderId="15" xfId="53" applyNumberFormat="1" applyFont="1" applyFill="1" applyBorder="1" applyAlignment="1" applyProtection="1">
      <alignment horizontal="center" vertical="center" wrapText="1"/>
      <protection/>
    </xf>
    <xf numFmtId="175" fontId="8" fillId="33" borderId="18" xfId="0" applyNumberFormat="1" applyFont="1" applyFill="1" applyBorder="1" applyAlignment="1">
      <alignment horizontal="right"/>
    </xf>
    <xf numFmtId="175" fontId="11" fillId="33" borderId="16" xfId="0" applyNumberFormat="1" applyFont="1" applyFill="1" applyBorder="1" applyAlignment="1">
      <alignment horizontal="right"/>
    </xf>
    <xf numFmtId="175" fontId="11" fillId="33" borderId="16" xfId="0" applyNumberFormat="1" applyFont="1" applyFill="1" applyBorder="1" applyAlignment="1">
      <alignment horizontal="right"/>
    </xf>
    <xf numFmtId="175" fontId="8" fillId="33" borderId="20" xfId="0" applyNumberFormat="1" applyFont="1" applyFill="1" applyBorder="1" applyAlignment="1">
      <alignment horizontal="right"/>
    </xf>
    <xf numFmtId="175" fontId="11" fillId="33" borderId="21" xfId="0" applyNumberFormat="1" applyFont="1" applyFill="1" applyBorder="1" applyAlignment="1">
      <alignment horizontal="right"/>
    </xf>
    <xf numFmtId="175" fontId="8" fillId="33" borderId="24" xfId="0" applyNumberFormat="1" applyFont="1" applyFill="1" applyBorder="1" applyAlignment="1">
      <alignment horizontal="right"/>
    </xf>
    <xf numFmtId="175" fontId="11" fillId="33" borderId="21" xfId="0" applyNumberFormat="1" applyFont="1" applyFill="1" applyBorder="1" applyAlignment="1">
      <alignment horizontal="right"/>
    </xf>
    <xf numFmtId="175" fontId="10" fillId="33" borderId="25" xfId="0" applyNumberFormat="1" applyFont="1" applyFill="1" applyBorder="1" applyAlignment="1">
      <alignment horizontal="right"/>
    </xf>
    <xf numFmtId="0" fontId="10" fillId="33" borderId="31" xfId="0" applyFont="1" applyFill="1" applyBorder="1" applyAlignment="1">
      <alignment horizontal="left" wrapText="1"/>
    </xf>
    <xf numFmtId="0" fontId="11" fillId="33" borderId="33" xfId="0" applyFont="1" applyFill="1" applyBorder="1" applyAlignment="1">
      <alignment horizontal="left" wrapText="1"/>
    </xf>
    <xf numFmtId="0" fontId="11" fillId="33" borderId="21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left" wrapText="1"/>
    </xf>
    <xf numFmtId="0" fontId="10" fillId="33" borderId="22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0" fillId="33" borderId="60" xfId="0" applyFont="1" applyFill="1" applyBorder="1" applyAlignment="1">
      <alignment horizontal="left" wrapText="1"/>
    </xf>
    <xf numFmtId="0" fontId="10" fillId="33" borderId="25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left" wrapText="1"/>
    </xf>
    <xf numFmtId="0" fontId="11" fillId="33" borderId="20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left" wrapText="1"/>
    </xf>
    <xf numFmtId="175" fontId="8" fillId="33" borderId="22" xfId="0" applyNumberFormat="1" applyFont="1" applyFill="1" applyBorder="1" applyAlignment="1">
      <alignment horizontal="right"/>
    </xf>
    <xf numFmtId="175" fontId="10" fillId="33" borderId="24" xfId="0" applyNumberFormat="1" applyFont="1" applyFill="1" applyBorder="1" applyAlignment="1">
      <alignment horizontal="right"/>
    </xf>
    <xf numFmtId="0" fontId="10" fillId="0" borderId="31" xfId="0" applyFont="1" applyFill="1" applyBorder="1" applyAlignment="1">
      <alignment horizontal="left" wrapText="1"/>
    </xf>
    <xf numFmtId="175" fontId="8" fillId="0" borderId="22" xfId="0" applyNumberFormat="1" applyFont="1" applyFill="1" applyBorder="1" applyAlignment="1">
      <alignment horizontal="right"/>
    </xf>
    <xf numFmtId="175" fontId="8" fillId="0" borderId="23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horizontal="center"/>
    </xf>
    <xf numFmtId="175" fontId="8" fillId="0" borderId="20" xfId="0" applyNumberFormat="1" applyFont="1" applyFill="1" applyBorder="1" applyAlignment="1">
      <alignment horizontal="right"/>
    </xf>
    <xf numFmtId="175" fontId="8" fillId="0" borderId="18" xfId="0" applyNumberFormat="1" applyFont="1" applyFill="1" applyBorder="1" applyAlignment="1">
      <alignment horizontal="right"/>
    </xf>
    <xf numFmtId="0" fontId="11" fillId="0" borderId="33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left" wrapText="1"/>
    </xf>
    <xf numFmtId="0" fontId="11" fillId="0" borderId="61" xfId="0" applyFont="1" applyFill="1" applyBorder="1" applyAlignment="1">
      <alignment horizontal="center"/>
    </xf>
    <xf numFmtId="175" fontId="8" fillId="0" borderId="61" xfId="0" applyNumberFormat="1" applyFont="1" applyFill="1" applyBorder="1" applyAlignment="1">
      <alignment horizontal="right"/>
    </xf>
    <xf numFmtId="175" fontId="8" fillId="0" borderId="66" xfId="0" applyNumberFormat="1" applyFont="1" applyFill="1" applyBorder="1" applyAlignment="1">
      <alignment horizontal="right"/>
    </xf>
    <xf numFmtId="0" fontId="10" fillId="0" borderId="34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175" fontId="11" fillId="0" borderId="21" xfId="0" applyNumberFormat="1" applyFont="1" applyFill="1" applyBorder="1" applyAlignment="1">
      <alignment horizontal="right"/>
    </xf>
    <xf numFmtId="175" fontId="11" fillId="0" borderId="16" xfId="0" applyNumberFormat="1" applyFont="1" applyFill="1" applyBorder="1" applyAlignment="1">
      <alignment horizontal="right"/>
    </xf>
    <xf numFmtId="0" fontId="10" fillId="0" borderId="21" xfId="0" applyFont="1" applyFill="1" applyBorder="1" applyAlignment="1">
      <alignment horizontal="center"/>
    </xf>
    <xf numFmtId="0" fontId="10" fillId="33" borderId="82" xfId="0" applyFont="1" applyFill="1" applyBorder="1" applyAlignment="1">
      <alignment horizontal="left" wrapText="1"/>
    </xf>
    <xf numFmtId="0" fontId="10" fillId="33" borderId="83" xfId="0" applyFont="1" applyFill="1" applyBorder="1" applyAlignment="1">
      <alignment horizontal="left" wrapText="1"/>
    </xf>
    <xf numFmtId="0" fontId="8" fillId="33" borderId="56" xfId="0" applyFont="1" applyFill="1" applyBorder="1" applyAlignment="1">
      <alignment horizontal="center"/>
    </xf>
    <xf numFmtId="0" fontId="10" fillId="33" borderId="56" xfId="0" applyFont="1" applyFill="1" applyBorder="1" applyAlignment="1">
      <alignment horizontal="center"/>
    </xf>
    <xf numFmtId="0" fontId="10" fillId="33" borderId="56" xfId="0" applyFont="1" applyFill="1" applyBorder="1" applyAlignment="1">
      <alignment horizontal="right"/>
    </xf>
    <xf numFmtId="0" fontId="10" fillId="33" borderId="57" xfId="0" applyFont="1" applyFill="1" applyBorder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5" fillId="33" borderId="0" xfId="0" applyFont="1" applyFill="1" applyAlignment="1">
      <alignment horizontal="center"/>
    </xf>
    <xf numFmtId="0" fontId="8" fillId="33" borderId="38" xfId="0" applyFont="1" applyFill="1" applyBorder="1" applyAlignment="1">
      <alignment horizontal="center" vertical="center"/>
    </xf>
    <xf numFmtId="0" fontId="8" fillId="33" borderId="84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/>
    </xf>
    <xf numFmtId="0" fontId="13" fillId="33" borderId="37" xfId="0" applyFont="1" applyFill="1" applyBorder="1" applyAlignment="1">
      <alignment horizontal="center"/>
    </xf>
    <xf numFmtId="0" fontId="20" fillId="33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186</xdr:row>
      <xdr:rowOff>0</xdr:rowOff>
    </xdr:from>
    <xdr:to>
      <xdr:col>11</xdr:col>
      <xdr:colOff>0</xdr:colOff>
      <xdr:row>186</xdr:row>
      <xdr:rowOff>0</xdr:rowOff>
    </xdr:to>
    <xdr:sp>
      <xdr:nvSpPr>
        <xdr:cNvPr id="1" name="2905"/>
        <xdr:cNvSpPr>
          <a:spLocks/>
        </xdr:cNvSpPr>
      </xdr:nvSpPr>
      <xdr:spPr>
        <a:xfrm>
          <a:off x="18326100" y="85220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8"/>
  <sheetViews>
    <sheetView showGridLines="0" tabSelected="1" view="pageBreakPreview" zoomScale="75" zoomScaleNormal="50" zoomScaleSheetLayoutView="75" zoomScalePageLayoutView="0" workbookViewId="0" topLeftCell="A1">
      <selection activeCell="A11" sqref="A11:K11"/>
    </sheetView>
  </sheetViews>
  <sheetFormatPr defaultColWidth="8.875" defaultRowHeight="12.75"/>
  <cols>
    <col min="1" max="1" width="6.375" style="1" customWidth="1"/>
    <col min="2" max="2" width="5.375" style="1" customWidth="1"/>
    <col min="3" max="3" width="102.00390625" style="1" customWidth="1"/>
    <col min="4" max="5" width="9.875" style="1" customWidth="1"/>
    <col min="6" max="6" width="10.75390625" style="1" customWidth="1"/>
    <col min="7" max="7" width="21.375" style="1" customWidth="1"/>
    <col min="8" max="8" width="10.875" style="1" customWidth="1"/>
    <col min="9" max="9" width="21.00390625" style="1" customWidth="1"/>
    <col min="10" max="10" width="21.75390625" style="1" customWidth="1"/>
    <col min="11" max="11" width="21.25390625" style="1" customWidth="1"/>
    <col min="12" max="16384" width="8.875" style="1" customWidth="1"/>
  </cols>
  <sheetData>
    <row r="1" spans="3:11" ht="20.25">
      <c r="C1" s="287" t="s">
        <v>40</v>
      </c>
      <c r="D1" s="287"/>
      <c r="E1" s="287"/>
      <c r="F1" s="287"/>
      <c r="G1" s="287"/>
      <c r="H1" s="287"/>
      <c r="I1" s="287"/>
      <c r="J1" s="287"/>
      <c r="K1" s="287"/>
    </row>
    <row r="2" spans="3:11" ht="20.25">
      <c r="C2" s="287" t="s">
        <v>50</v>
      </c>
      <c r="D2" s="287"/>
      <c r="E2" s="287"/>
      <c r="F2" s="287"/>
      <c r="G2" s="287"/>
      <c r="H2" s="287"/>
      <c r="I2" s="287"/>
      <c r="J2" s="287"/>
      <c r="K2" s="287"/>
    </row>
    <row r="3" spans="3:11" ht="20.25">
      <c r="C3" s="217"/>
      <c r="D3" s="217"/>
      <c r="E3" s="217"/>
      <c r="F3" s="217"/>
      <c r="G3" s="287" t="s">
        <v>54</v>
      </c>
      <c r="H3" s="287"/>
      <c r="I3" s="287"/>
      <c r="J3" s="287"/>
      <c r="K3" s="287"/>
    </row>
    <row r="4" spans="3:11" ht="20.25">
      <c r="C4" s="287" t="s">
        <v>51</v>
      </c>
      <c r="D4" s="287"/>
      <c r="E4" s="287"/>
      <c r="F4" s="287"/>
      <c r="G4" s="287"/>
      <c r="H4" s="287"/>
      <c r="I4" s="287"/>
      <c r="J4" s="287"/>
      <c r="K4" s="287"/>
    </row>
    <row r="5" spans="3:11" ht="20.25">
      <c r="C5" s="287" t="s">
        <v>53</v>
      </c>
      <c r="D5" s="287"/>
      <c r="E5" s="287"/>
      <c r="F5" s="287"/>
      <c r="G5" s="287"/>
      <c r="H5" s="287"/>
      <c r="I5" s="287"/>
      <c r="J5" s="287"/>
      <c r="K5" s="287"/>
    </row>
    <row r="6" spans="3:11" ht="20.25">
      <c r="C6" s="217"/>
      <c r="D6" s="217"/>
      <c r="E6" s="217"/>
      <c r="F6" s="217"/>
      <c r="G6" s="287" t="s">
        <v>52</v>
      </c>
      <c r="H6" s="287"/>
      <c r="I6" s="287"/>
      <c r="J6" s="287"/>
      <c r="K6" s="287"/>
    </row>
    <row r="7" spans="3:11" ht="20.25">
      <c r="C7" s="287" t="s">
        <v>229</v>
      </c>
      <c r="D7" s="287"/>
      <c r="E7" s="287"/>
      <c r="F7" s="287"/>
      <c r="G7" s="287"/>
      <c r="H7" s="287"/>
      <c r="I7" s="287"/>
      <c r="J7" s="287"/>
      <c r="K7" s="287"/>
    </row>
    <row r="8" spans="3:11" ht="20.25">
      <c r="C8" s="217"/>
      <c r="D8" s="217"/>
      <c r="E8" s="217"/>
      <c r="F8" s="287" t="s">
        <v>218</v>
      </c>
      <c r="G8" s="287"/>
      <c r="H8" s="287"/>
      <c r="I8" s="287"/>
      <c r="J8" s="287"/>
      <c r="K8" s="287"/>
    </row>
    <row r="9" spans="1:11" ht="15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  <c r="K9" s="293"/>
    </row>
    <row r="10" spans="3:11" ht="15.75" customHeight="1"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25.5" customHeight="1">
      <c r="A11" s="288" t="s">
        <v>24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</row>
    <row r="12" spans="1:11" ht="27.75" customHeight="1">
      <c r="A12" s="288" t="s">
        <v>220</v>
      </c>
      <c r="B12" s="288"/>
      <c r="C12" s="288"/>
      <c r="D12" s="288"/>
      <c r="E12" s="288"/>
      <c r="F12" s="288"/>
      <c r="G12" s="288"/>
      <c r="H12" s="288"/>
      <c r="I12" s="288"/>
      <c r="J12" s="288"/>
      <c r="K12" s="288"/>
    </row>
    <row r="13" spans="3:11" ht="15.75" customHeight="1">
      <c r="C13" s="2"/>
      <c r="D13" s="2"/>
      <c r="E13" s="2"/>
      <c r="F13" s="2"/>
      <c r="G13" s="2"/>
      <c r="H13" s="2"/>
      <c r="I13" s="2"/>
      <c r="J13" s="2"/>
      <c r="K13" s="25"/>
    </row>
    <row r="14" ht="13.5" customHeight="1" thickBot="1"/>
    <row r="15" spans="1:11" ht="51" customHeight="1" thickTop="1">
      <c r="A15" s="26" t="s">
        <v>14</v>
      </c>
      <c r="B15" s="26"/>
      <c r="C15" s="56" t="s">
        <v>15</v>
      </c>
      <c r="D15" s="57" t="s">
        <v>25</v>
      </c>
      <c r="E15" s="58" t="s">
        <v>26</v>
      </c>
      <c r="F15" s="58" t="s">
        <v>27</v>
      </c>
      <c r="G15" s="58" t="s">
        <v>28</v>
      </c>
      <c r="H15" s="58" t="s">
        <v>33</v>
      </c>
      <c r="I15" s="59" t="s">
        <v>152</v>
      </c>
      <c r="J15" s="59" t="s">
        <v>221</v>
      </c>
      <c r="K15" s="59" t="s">
        <v>222</v>
      </c>
    </row>
    <row r="16" spans="1:11" ht="21" customHeight="1" thickBot="1">
      <c r="A16" s="6">
        <v>1</v>
      </c>
      <c r="B16" s="6"/>
      <c r="C16" s="60">
        <v>2</v>
      </c>
      <c r="D16" s="61" t="s">
        <v>16</v>
      </c>
      <c r="E16" s="62" t="s">
        <v>17</v>
      </c>
      <c r="F16" s="62" t="s">
        <v>18</v>
      </c>
      <c r="G16" s="62" t="s">
        <v>19</v>
      </c>
      <c r="H16" s="62" t="s">
        <v>20</v>
      </c>
      <c r="I16" s="62" t="s">
        <v>29</v>
      </c>
      <c r="J16" s="62" t="s">
        <v>138</v>
      </c>
      <c r="K16" s="62" t="s">
        <v>86</v>
      </c>
    </row>
    <row r="17" spans="1:11" ht="67.5" customHeight="1" thickBot="1" thickTop="1">
      <c r="A17" s="7" t="s">
        <v>31</v>
      </c>
      <c r="B17" s="8"/>
      <c r="C17" s="63" t="s">
        <v>80</v>
      </c>
      <c r="D17" s="64" t="s">
        <v>30</v>
      </c>
      <c r="E17" s="64"/>
      <c r="F17" s="64"/>
      <c r="G17" s="64"/>
      <c r="H17" s="64"/>
      <c r="I17" s="65">
        <f>I18</f>
        <v>46013.6</v>
      </c>
      <c r="J17" s="65">
        <f>J18</f>
        <v>41425.5</v>
      </c>
      <c r="K17" s="66">
        <f>K18</f>
        <v>50215.7</v>
      </c>
    </row>
    <row r="18" spans="1:11" ht="57" thickBot="1">
      <c r="A18" s="9"/>
      <c r="B18" s="10" t="s">
        <v>32</v>
      </c>
      <c r="C18" s="67" t="s">
        <v>80</v>
      </c>
      <c r="D18" s="68" t="s">
        <v>30</v>
      </c>
      <c r="E18" s="68"/>
      <c r="F18" s="68" t="s">
        <v>21</v>
      </c>
      <c r="G18" s="68" t="s">
        <v>21</v>
      </c>
      <c r="H18" s="68" t="s">
        <v>21</v>
      </c>
      <c r="I18" s="69">
        <f>I19+I55+I62+I78+I118+I149+I163+I169</f>
        <v>46013.6</v>
      </c>
      <c r="J18" s="70">
        <f>J19+J55+J62+J78+J118+J149+J163+J169</f>
        <v>41425.5</v>
      </c>
      <c r="K18" s="71">
        <f>K19+K55+K62+K78+K118+K149+K163+K169</f>
        <v>50215.7</v>
      </c>
    </row>
    <row r="19" spans="1:11" ht="18.75">
      <c r="A19" s="289"/>
      <c r="B19" s="11"/>
      <c r="C19" s="72" t="s">
        <v>0</v>
      </c>
      <c r="D19" s="27" t="s">
        <v>30</v>
      </c>
      <c r="E19" s="27" t="s">
        <v>82</v>
      </c>
      <c r="F19" s="27"/>
      <c r="G19" s="27" t="s">
        <v>21</v>
      </c>
      <c r="H19" s="27" t="s">
        <v>21</v>
      </c>
      <c r="I19" s="73">
        <f>I20+I36+I41+I46</f>
        <v>10970.9</v>
      </c>
      <c r="J19" s="73">
        <f>J20+J36+J41+J46</f>
        <v>11374.2</v>
      </c>
      <c r="K19" s="74">
        <f>K20+K36+K41+K46</f>
        <v>11311.999999999998</v>
      </c>
    </row>
    <row r="20" spans="1:11" ht="56.25">
      <c r="A20" s="289"/>
      <c r="B20" s="11"/>
      <c r="C20" s="28" t="s">
        <v>11</v>
      </c>
      <c r="D20" s="29" t="s">
        <v>30</v>
      </c>
      <c r="E20" s="27" t="s">
        <v>82</v>
      </c>
      <c r="F20" s="27" t="s">
        <v>88</v>
      </c>
      <c r="G20" s="27"/>
      <c r="H20" s="27"/>
      <c r="I20" s="73">
        <f>I21+I32</f>
        <v>10222.1</v>
      </c>
      <c r="J20" s="73">
        <f>J21+J32</f>
        <v>11351.300000000001</v>
      </c>
      <c r="K20" s="75">
        <f>K21+K32</f>
        <v>11288.199999999999</v>
      </c>
    </row>
    <row r="21" spans="1:11" ht="30" customHeight="1">
      <c r="A21" s="289"/>
      <c r="B21" s="11"/>
      <c r="C21" s="30" t="s">
        <v>43</v>
      </c>
      <c r="D21" s="29" t="s">
        <v>30</v>
      </c>
      <c r="E21" s="29" t="s">
        <v>82</v>
      </c>
      <c r="F21" s="29" t="s">
        <v>88</v>
      </c>
      <c r="G21" s="29" t="s">
        <v>55</v>
      </c>
      <c r="H21" s="29" t="s">
        <v>21</v>
      </c>
      <c r="I21" s="78">
        <f>I22+I29</f>
        <v>10106.5</v>
      </c>
      <c r="J21" s="78">
        <f>J22+J29</f>
        <v>11351.300000000001</v>
      </c>
      <c r="K21" s="78">
        <f>K22+K29</f>
        <v>11288.199999999999</v>
      </c>
    </row>
    <row r="22" spans="1:11" ht="37.5">
      <c r="A22" s="289"/>
      <c r="B22" s="11"/>
      <c r="C22" s="30" t="s">
        <v>44</v>
      </c>
      <c r="D22" s="29" t="s">
        <v>30</v>
      </c>
      <c r="E22" s="29" t="s">
        <v>82</v>
      </c>
      <c r="F22" s="29" t="s">
        <v>88</v>
      </c>
      <c r="G22" s="29" t="s">
        <v>60</v>
      </c>
      <c r="H22" s="29"/>
      <c r="I22" s="78">
        <f>I23</f>
        <v>10103</v>
      </c>
      <c r="J22" s="78">
        <f>J23</f>
        <v>11347.800000000001</v>
      </c>
      <c r="K22" s="78">
        <f>K23</f>
        <v>11284.699999999999</v>
      </c>
    </row>
    <row r="23" spans="1:12" ht="18.75">
      <c r="A23" s="289"/>
      <c r="B23" s="11"/>
      <c r="C23" s="31" t="s">
        <v>153</v>
      </c>
      <c r="D23" s="79" t="s">
        <v>30</v>
      </c>
      <c r="E23" s="80" t="s">
        <v>82</v>
      </c>
      <c r="F23" s="80" t="s">
        <v>88</v>
      </c>
      <c r="G23" s="80" t="s">
        <v>147</v>
      </c>
      <c r="H23" s="80"/>
      <c r="I23" s="81">
        <f>I24+I27+I28</f>
        <v>10103</v>
      </c>
      <c r="J23" s="81">
        <f>J24+J27+J28</f>
        <v>11347.800000000001</v>
      </c>
      <c r="K23" s="81">
        <f>K24+K27+K28</f>
        <v>11284.699999999999</v>
      </c>
      <c r="L23" s="3"/>
    </row>
    <row r="24" spans="1:11" ht="67.5" customHeight="1">
      <c r="A24" s="289"/>
      <c r="B24" s="11"/>
      <c r="C24" s="82" t="s">
        <v>132</v>
      </c>
      <c r="D24" s="83" t="s">
        <v>30</v>
      </c>
      <c r="E24" s="83" t="s">
        <v>82</v>
      </c>
      <c r="F24" s="83" t="s">
        <v>88</v>
      </c>
      <c r="G24" s="83" t="s">
        <v>147</v>
      </c>
      <c r="H24" s="83" t="s">
        <v>126</v>
      </c>
      <c r="I24" s="84">
        <v>8982.9</v>
      </c>
      <c r="J24" s="84">
        <v>9857.7</v>
      </c>
      <c r="K24" s="85">
        <v>10229.9</v>
      </c>
    </row>
    <row r="25" spans="1:11" ht="18.75" hidden="1">
      <c r="A25" s="289"/>
      <c r="B25" s="11"/>
      <c r="C25" s="282"/>
      <c r="D25" s="283"/>
      <c r="E25" s="284"/>
      <c r="F25" s="284"/>
      <c r="G25" s="284"/>
      <c r="H25" s="284"/>
      <c r="I25" s="285"/>
      <c r="J25" s="285"/>
      <c r="K25" s="286"/>
    </row>
    <row r="26" spans="1:11" ht="56.25" customHeight="1" hidden="1">
      <c r="A26" s="289"/>
      <c r="B26" s="11"/>
      <c r="C26" s="82"/>
      <c r="D26" s="83"/>
      <c r="E26" s="83"/>
      <c r="F26" s="83"/>
      <c r="G26" s="83"/>
      <c r="H26" s="83"/>
      <c r="I26" s="84"/>
      <c r="J26" s="84"/>
      <c r="K26" s="85"/>
    </row>
    <row r="27" spans="1:11" ht="36">
      <c r="A27" s="289"/>
      <c r="B27" s="11"/>
      <c r="C27" s="86" t="s">
        <v>137</v>
      </c>
      <c r="D27" s="83" t="s">
        <v>30</v>
      </c>
      <c r="E27" s="83" t="s">
        <v>82</v>
      </c>
      <c r="F27" s="83" t="s">
        <v>88</v>
      </c>
      <c r="G27" s="83" t="s">
        <v>147</v>
      </c>
      <c r="H27" s="83" t="s">
        <v>127</v>
      </c>
      <c r="I27" s="84">
        <f>1109.2-90-57.6</f>
        <v>961.6</v>
      </c>
      <c r="J27" s="84">
        <v>1331.6</v>
      </c>
      <c r="K27" s="85">
        <v>896.3</v>
      </c>
    </row>
    <row r="28" spans="1:11" ht="27.75" customHeight="1">
      <c r="A28" s="289"/>
      <c r="B28" s="11"/>
      <c r="C28" s="86" t="s">
        <v>136</v>
      </c>
      <c r="D28" s="83" t="s">
        <v>30</v>
      </c>
      <c r="E28" s="83" t="s">
        <v>82</v>
      </c>
      <c r="F28" s="83" t="s">
        <v>88</v>
      </c>
      <c r="G28" s="83" t="s">
        <v>147</v>
      </c>
      <c r="H28" s="83" t="s">
        <v>128</v>
      </c>
      <c r="I28" s="87">
        <v>158.5</v>
      </c>
      <c r="J28" s="84">
        <v>158.5</v>
      </c>
      <c r="K28" s="85">
        <v>158.5</v>
      </c>
    </row>
    <row r="29" spans="1:11" ht="42.75" customHeight="1">
      <c r="A29" s="289"/>
      <c r="B29" s="11"/>
      <c r="C29" s="96" t="s">
        <v>107</v>
      </c>
      <c r="D29" s="88" t="s">
        <v>30</v>
      </c>
      <c r="E29" s="88" t="s">
        <v>82</v>
      </c>
      <c r="F29" s="97" t="s">
        <v>88</v>
      </c>
      <c r="G29" s="97" t="s">
        <v>108</v>
      </c>
      <c r="H29" s="98"/>
      <c r="I29" s="99">
        <f aca="true" t="shared" si="0" ref="I29:K30">I30</f>
        <v>3.5</v>
      </c>
      <c r="J29" s="99">
        <f t="shared" si="0"/>
        <v>3.5</v>
      </c>
      <c r="K29" s="100">
        <f t="shared" si="0"/>
        <v>3.5</v>
      </c>
    </row>
    <row r="30" spans="1:11" ht="26.25" customHeight="1">
      <c r="A30" s="289"/>
      <c r="B30" s="11"/>
      <c r="C30" s="101" t="s">
        <v>154</v>
      </c>
      <c r="D30" s="102" t="s">
        <v>30</v>
      </c>
      <c r="E30" s="102" t="s">
        <v>82</v>
      </c>
      <c r="F30" s="103" t="s">
        <v>88</v>
      </c>
      <c r="G30" s="103" t="s">
        <v>109</v>
      </c>
      <c r="H30" s="104"/>
      <c r="I30" s="105">
        <f t="shared" si="0"/>
        <v>3.5</v>
      </c>
      <c r="J30" s="105">
        <f t="shared" si="0"/>
        <v>3.5</v>
      </c>
      <c r="K30" s="106">
        <f t="shared" si="0"/>
        <v>3.5</v>
      </c>
    </row>
    <row r="31" spans="1:11" ht="42.75" customHeight="1">
      <c r="A31" s="289"/>
      <c r="B31" s="11"/>
      <c r="C31" s="92" t="s">
        <v>137</v>
      </c>
      <c r="D31" s="107" t="s">
        <v>30</v>
      </c>
      <c r="E31" s="107" t="s">
        <v>82</v>
      </c>
      <c r="F31" s="107" t="s">
        <v>88</v>
      </c>
      <c r="G31" s="107" t="s">
        <v>109</v>
      </c>
      <c r="H31" s="107" t="s">
        <v>127</v>
      </c>
      <c r="I31" s="108">
        <v>3.5</v>
      </c>
      <c r="J31" s="108">
        <v>3.5</v>
      </c>
      <c r="K31" s="109">
        <v>3.5</v>
      </c>
    </row>
    <row r="32" spans="1:11" ht="18.75">
      <c r="A32" s="289"/>
      <c r="B32" s="11"/>
      <c r="C32" s="30" t="s">
        <v>45</v>
      </c>
      <c r="D32" s="29" t="s">
        <v>30</v>
      </c>
      <c r="E32" s="110" t="s">
        <v>82</v>
      </c>
      <c r="F32" s="29" t="s">
        <v>88</v>
      </c>
      <c r="G32" s="29" t="s">
        <v>57</v>
      </c>
      <c r="H32" s="111"/>
      <c r="I32" s="78">
        <f aca="true" t="shared" si="1" ref="I32:K34">I33</f>
        <v>115.6</v>
      </c>
      <c r="J32" s="78">
        <f t="shared" si="1"/>
        <v>0</v>
      </c>
      <c r="K32" s="89">
        <f t="shared" si="1"/>
        <v>0</v>
      </c>
    </row>
    <row r="33" spans="1:11" ht="18.75">
      <c r="A33" s="289"/>
      <c r="B33" s="11"/>
      <c r="C33" s="30" t="s">
        <v>46</v>
      </c>
      <c r="D33" s="29" t="s">
        <v>30</v>
      </c>
      <c r="E33" s="110" t="s">
        <v>82</v>
      </c>
      <c r="F33" s="29" t="s">
        <v>88</v>
      </c>
      <c r="G33" s="29" t="s">
        <v>58</v>
      </c>
      <c r="H33" s="111"/>
      <c r="I33" s="78">
        <f t="shared" si="1"/>
        <v>115.6</v>
      </c>
      <c r="J33" s="78">
        <f t="shared" si="1"/>
        <v>0</v>
      </c>
      <c r="K33" s="78">
        <f t="shared" si="1"/>
        <v>0</v>
      </c>
    </row>
    <row r="34" spans="1:11" ht="37.5">
      <c r="A34" s="289"/>
      <c r="B34" s="11"/>
      <c r="C34" s="34" t="s">
        <v>68</v>
      </c>
      <c r="D34" s="35" t="s">
        <v>30</v>
      </c>
      <c r="E34" s="35" t="s">
        <v>82</v>
      </c>
      <c r="F34" s="35" t="s">
        <v>88</v>
      </c>
      <c r="G34" s="35" t="s">
        <v>61</v>
      </c>
      <c r="H34" s="35"/>
      <c r="I34" s="113">
        <f t="shared" si="1"/>
        <v>115.6</v>
      </c>
      <c r="J34" s="113">
        <f t="shared" si="1"/>
        <v>0</v>
      </c>
      <c r="K34" s="114">
        <f t="shared" si="1"/>
        <v>0</v>
      </c>
    </row>
    <row r="35" spans="1:11" ht="18.75">
      <c r="A35" s="289"/>
      <c r="B35" s="11"/>
      <c r="C35" s="36" t="s">
        <v>134</v>
      </c>
      <c r="D35" s="33" t="s">
        <v>30</v>
      </c>
      <c r="E35" s="33" t="s">
        <v>82</v>
      </c>
      <c r="F35" s="33" t="s">
        <v>88</v>
      </c>
      <c r="G35" s="33" t="s">
        <v>61</v>
      </c>
      <c r="H35" s="33" t="s">
        <v>129</v>
      </c>
      <c r="I35" s="94">
        <v>115.6</v>
      </c>
      <c r="J35" s="94">
        <v>0</v>
      </c>
      <c r="K35" s="95">
        <v>0</v>
      </c>
    </row>
    <row r="36" spans="1:11" ht="56.25">
      <c r="A36" s="289"/>
      <c r="B36" s="11"/>
      <c r="C36" s="28" t="s">
        <v>94</v>
      </c>
      <c r="D36" s="38" t="s">
        <v>30</v>
      </c>
      <c r="E36" s="27" t="s">
        <v>82</v>
      </c>
      <c r="F36" s="27" t="s">
        <v>92</v>
      </c>
      <c r="G36" s="27"/>
      <c r="H36" s="27"/>
      <c r="I36" s="115">
        <f aca="true" t="shared" si="2" ref="I36:J39">I37</f>
        <v>228.3</v>
      </c>
      <c r="J36" s="115">
        <f t="shared" si="2"/>
        <v>0</v>
      </c>
      <c r="K36" s="74">
        <f>K37</f>
        <v>0</v>
      </c>
    </row>
    <row r="37" spans="1:11" ht="18.75">
      <c r="A37" s="289"/>
      <c r="B37" s="11"/>
      <c r="C37" s="31" t="s">
        <v>45</v>
      </c>
      <c r="D37" s="38" t="s">
        <v>30</v>
      </c>
      <c r="E37" s="116" t="s">
        <v>82</v>
      </c>
      <c r="F37" s="35" t="s">
        <v>92</v>
      </c>
      <c r="G37" s="35" t="s">
        <v>57</v>
      </c>
      <c r="H37" s="117"/>
      <c r="I37" s="78">
        <f t="shared" si="2"/>
        <v>228.3</v>
      </c>
      <c r="J37" s="78">
        <f t="shared" si="2"/>
        <v>0</v>
      </c>
      <c r="K37" s="89">
        <f>K38</f>
        <v>0</v>
      </c>
    </row>
    <row r="38" spans="1:11" ht="18.75">
      <c r="A38" s="289"/>
      <c r="B38" s="11"/>
      <c r="C38" s="118" t="s">
        <v>46</v>
      </c>
      <c r="D38" s="39" t="s">
        <v>30</v>
      </c>
      <c r="E38" s="119" t="s">
        <v>82</v>
      </c>
      <c r="F38" s="39" t="s">
        <v>92</v>
      </c>
      <c r="G38" s="39" t="s">
        <v>58</v>
      </c>
      <c r="H38" s="120"/>
      <c r="I38" s="121">
        <f t="shared" si="2"/>
        <v>228.3</v>
      </c>
      <c r="J38" s="121">
        <f t="shared" si="2"/>
        <v>0</v>
      </c>
      <c r="K38" s="122">
        <f>K39</f>
        <v>0</v>
      </c>
    </row>
    <row r="39" spans="1:11" ht="40.5" customHeight="1">
      <c r="A39" s="289"/>
      <c r="B39" s="11"/>
      <c r="C39" s="34" t="s">
        <v>97</v>
      </c>
      <c r="D39" s="123" t="s">
        <v>30</v>
      </c>
      <c r="E39" s="35" t="s">
        <v>82</v>
      </c>
      <c r="F39" s="35" t="s">
        <v>92</v>
      </c>
      <c r="G39" s="35" t="s">
        <v>69</v>
      </c>
      <c r="H39" s="35"/>
      <c r="I39" s="113">
        <f t="shared" si="2"/>
        <v>228.3</v>
      </c>
      <c r="J39" s="113">
        <f t="shared" si="2"/>
        <v>0</v>
      </c>
      <c r="K39" s="114">
        <f>K40</f>
        <v>0</v>
      </c>
    </row>
    <row r="40" spans="1:11" ht="18.75">
      <c r="A40" s="289"/>
      <c r="B40" s="11"/>
      <c r="C40" s="36" t="s">
        <v>134</v>
      </c>
      <c r="D40" s="107" t="s">
        <v>30</v>
      </c>
      <c r="E40" s="33" t="s">
        <v>82</v>
      </c>
      <c r="F40" s="33" t="s">
        <v>92</v>
      </c>
      <c r="G40" s="33" t="s">
        <v>69</v>
      </c>
      <c r="H40" s="33" t="s">
        <v>129</v>
      </c>
      <c r="I40" s="94">
        <v>228.3</v>
      </c>
      <c r="J40" s="94">
        <v>0</v>
      </c>
      <c r="K40" s="95">
        <v>0</v>
      </c>
    </row>
    <row r="41" spans="1:11" ht="18.75">
      <c r="A41" s="289"/>
      <c r="B41" s="11"/>
      <c r="C41" s="30" t="s">
        <v>2</v>
      </c>
      <c r="D41" s="38" t="s">
        <v>30</v>
      </c>
      <c r="E41" s="29" t="s">
        <v>82</v>
      </c>
      <c r="F41" s="29" t="s">
        <v>91</v>
      </c>
      <c r="G41" s="29"/>
      <c r="H41" s="29"/>
      <c r="I41" s="78">
        <f aca="true" t="shared" si="3" ref="I41:J44">I42</f>
        <v>100</v>
      </c>
      <c r="J41" s="78">
        <f t="shared" si="3"/>
        <v>0</v>
      </c>
      <c r="K41" s="89">
        <f>K42</f>
        <v>0</v>
      </c>
    </row>
    <row r="42" spans="1:11" ht="18.75">
      <c r="A42" s="289"/>
      <c r="B42" s="11"/>
      <c r="C42" s="31" t="s">
        <v>45</v>
      </c>
      <c r="D42" s="38" t="s">
        <v>30</v>
      </c>
      <c r="E42" s="29" t="s">
        <v>82</v>
      </c>
      <c r="F42" s="29" t="s">
        <v>91</v>
      </c>
      <c r="G42" s="29" t="s">
        <v>57</v>
      </c>
      <c r="H42" s="29"/>
      <c r="I42" s="78">
        <f t="shared" si="3"/>
        <v>100</v>
      </c>
      <c r="J42" s="78">
        <f t="shared" si="3"/>
        <v>0</v>
      </c>
      <c r="K42" s="89">
        <f>K43</f>
        <v>0</v>
      </c>
    </row>
    <row r="43" spans="1:11" ht="18.75">
      <c r="A43" s="289"/>
      <c r="B43" s="11"/>
      <c r="C43" s="30" t="s">
        <v>46</v>
      </c>
      <c r="D43" s="38" t="s">
        <v>30</v>
      </c>
      <c r="E43" s="29" t="s">
        <v>82</v>
      </c>
      <c r="F43" s="29" t="s">
        <v>91</v>
      </c>
      <c r="G43" s="29" t="s">
        <v>58</v>
      </c>
      <c r="H43" s="29" t="s">
        <v>21</v>
      </c>
      <c r="I43" s="78">
        <f t="shared" si="3"/>
        <v>100</v>
      </c>
      <c r="J43" s="78">
        <f t="shared" si="3"/>
        <v>0</v>
      </c>
      <c r="K43" s="89">
        <f>K44</f>
        <v>0</v>
      </c>
    </row>
    <row r="44" spans="1:11" ht="18.75">
      <c r="A44" s="289"/>
      <c r="B44" s="11"/>
      <c r="C44" s="31" t="s">
        <v>99</v>
      </c>
      <c r="D44" s="124" t="s">
        <v>30</v>
      </c>
      <c r="E44" s="80" t="s">
        <v>82</v>
      </c>
      <c r="F44" s="80" t="s">
        <v>91</v>
      </c>
      <c r="G44" s="80" t="s">
        <v>62</v>
      </c>
      <c r="H44" s="80"/>
      <c r="I44" s="81">
        <f t="shared" si="3"/>
        <v>100</v>
      </c>
      <c r="J44" s="81">
        <f t="shared" si="3"/>
        <v>0</v>
      </c>
      <c r="K44" s="90">
        <f>K45</f>
        <v>0</v>
      </c>
    </row>
    <row r="45" spans="1:11" ht="18.75">
      <c r="A45" s="289"/>
      <c r="B45" s="11"/>
      <c r="C45" s="125" t="s">
        <v>136</v>
      </c>
      <c r="D45" s="33" t="s">
        <v>30</v>
      </c>
      <c r="E45" s="112" t="s">
        <v>82</v>
      </c>
      <c r="F45" s="112" t="s">
        <v>91</v>
      </c>
      <c r="G45" s="112" t="s">
        <v>62</v>
      </c>
      <c r="H45" s="112" t="s">
        <v>128</v>
      </c>
      <c r="I45" s="126">
        <v>100</v>
      </c>
      <c r="J45" s="126">
        <v>0</v>
      </c>
      <c r="K45" s="127">
        <v>0</v>
      </c>
    </row>
    <row r="46" spans="1:11" ht="18.75">
      <c r="A46" s="289"/>
      <c r="B46" s="11"/>
      <c r="C46" s="30" t="s">
        <v>3</v>
      </c>
      <c r="D46" s="38" t="s">
        <v>30</v>
      </c>
      <c r="E46" s="29" t="s">
        <v>82</v>
      </c>
      <c r="F46" s="29" t="s">
        <v>85</v>
      </c>
      <c r="G46" s="29"/>
      <c r="H46" s="29"/>
      <c r="I46" s="78">
        <f aca="true" t="shared" si="4" ref="I46:K47">I47</f>
        <v>420.5</v>
      </c>
      <c r="J46" s="78">
        <f t="shared" si="4"/>
        <v>22.9</v>
      </c>
      <c r="K46" s="89">
        <f t="shared" si="4"/>
        <v>23.8</v>
      </c>
    </row>
    <row r="47" spans="1:11" ht="18.75">
      <c r="A47" s="289"/>
      <c r="B47" s="11"/>
      <c r="C47" s="31" t="s">
        <v>45</v>
      </c>
      <c r="D47" s="38" t="s">
        <v>30</v>
      </c>
      <c r="E47" s="29" t="s">
        <v>82</v>
      </c>
      <c r="F47" s="29" t="s">
        <v>85</v>
      </c>
      <c r="G47" s="29" t="s">
        <v>57</v>
      </c>
      <c r="H47" s="29"/>
      <c r="I47" s="128">
        <f t="shared" si="4"/>
        <v>420.5</v>
      </c>
      <c r="J47" s="128">
        <f t="shared" si="4"/>
        <v>22.9</v>
      </c>
      <c r="K47" s="129">
        <f t="shared" si="4"/>
        <v>23.8</v>
      </c>
    </row>
    <row r="48" spans="1:11" ht="18.75">
      <c r="A48" s="289"/>
      <c r="B48" s="11"/>
      <c r="C48" s="30" t="s">
        <v>46</v>
      </c>
      <c r="D48" s="88" t="s">
        <v>30</v>
      </c>
      <c r="E48" s="29" t="s">
        <v>82</v>
      </c>
      <c r="F48" s="29" t="s">
        <v>85</v>
      </c>
      <c r="G48" s="29" t="s">
        <v>58</v>
      </c>
      <c r="H48" s="29"/>
      <c r="I48" s="130">
        <f>I50+I54+I51</f>
        <v>420.5</v>
      </c>
      <c r="J48" s="130">
        <f>J50+J54+J51</f>
        <v>22.9</v>
      </c>
      <c r="K48" s="130">
        <f>K50+K54+K51</f>
        <v>23.8</v>
      </c>
    </row>
    <row r="49" spans="1:11" ht="18.75">
      <c r="A49" s="289"/>
      <c r="B49" s="11"/>
      <c r="C49" s="131" t="s">
        <v>70</v>
      </c>
      <c r="D49" s="124" t="s">
        <v>30</v>
      </c>
      <c r="E49" s="35" t="s">
        <v>82</v>
      </c>
      <c r="F49" s="35" t="s">
        <v>85</v>
      </c>
      <c r="G49" s="35" t="s">
        <v>63</v>
      </c>
      <c r="H49" s="35"/>
      <c r="I49" s="113">
        <f>I50</f>
        <v>22</v>
      </c>
      <c r="J49" s="113">
        <f>J50</f>
        <v>22.9</v>
      </c>
      <c r="K49" s="114">
        <f>K50</f>
        <v>23.8</v>
      </c>
    </row>
    <row r="50" spans="1:11" ht="36">
      <c r="A50" s="289"/>
      <c r="B50" s="11"/>
      <c r="C50" s="92" t="s">
        <v>137</v>
      </c>
      <c r="D50" s="107" t="s">
        <v>30</v>
      </c>
      <c r="E50" s="33" t="s">
        <v>82</v>
      </c>
      <c r="F50" s="33" t="s">
        <v>85</v>
      </c>
      <c r="G50" s="33" t="s">
        <v>63</v>
      </c>
      <c r="H50" s="33" t="s">
        <v>127</v>
      </c>
      <c r="I50" s="94">
        <v>22</v>
      </c>
      <c r="J50" s="94">
        <v>22.9</v>
      </c>
      <c r="K50" s="95">
        <v>23.8</v>
      </c>
    </row>
    <row r="51" spans="1:11" ht="56.25">
      <c r="A51" s="289"/>
      <c r="B51" s="11"/>
      <c r="C51" s="131" t="s">
        <v>116</v>
      </c>
      <c r="D51" s="124" t="s">
        <v>30</v>
      </c>
      <c r="E51" s="35" t="s">
        <v>82</v>
      </c>
      <c r="F51" s="35" t="s">
        <v>85</v>
      </c>
      <c r="G51" s="35" t="s">
        <v>115</v>
      </c>
      <c r="H51" s="35"/>
      <c r="I51" s="113">
        <f>I52</f>
        <v>306</v>
      </c>
      <c r="J51" s="113">
        <f>J52</f>
        <v>0</v>
      </c>
      <c r="K51" s="114">
        <f>K52</f>
        <v>0</v>
      </c>
    </row>
    <row r="52" spans="1:11" ht="36">
      <c r="A52" s="289"/>
      <c r="B52" s="11"/>
      <c r="C52" s="92" t="s">
        <v>137</v>
      </c>
      <c r="D52" s="107" t="s">
        <v>30</v>
      </c>
      <c r="E52" s="33" t="s">
        <v>82</v>
      </c>
      <c r="F52" s="33" t="s">
        <v>85</v>
      </c>
      <c r="G52" s="33" t="s">
        <v>115</v>
      </c>
      <c r="H52" s="33" t="s">
        <v>127</v>
      </c>
      <c r="I52" s="94">
        <v>306</v>
      </c>
      <c r="J52" s="94">
        <v>0</v>
      </c>
      <c r="K52" s="95">
        <v>0</v>
      </c>
    </row>
    <row r="53" spans="1:11" ht="37.5">
      <c r="A53" s="289"/>
      <c r="B53" s="11"/>
      <c r="C53" s="34" t="s">
        <v>71</v>
      </c>
      <c r="D53" s="124" t="s">
        <v>30</v>
      </c>
      <c r="E53" s="35" t="s">
        <v>82</v>
      </c>
      <c r="F53" s="35" t="s">
        <v>85</v>
      </c>
      <c r="G53" s="35" t="s">
        <v>64</v>
      </c>
      <c r="H53" s="35"/>
      <c r="I53" s="113">
        <f>I54</f>
        <v>92.5</v>
      </c>
      <c r="J53" s="113">
        <f>J54</f>
        <v>0</v>
      </c>
      <c r="K53" s="114">
        <f>K54</f>
        <v>0</v>
      </c>
    </row>
    <row r="54" spans="1:11" ht="18.75">
      <c r="A54" s="289"/>
      <c r="B54" s="11"/>
      <c r="C54" s="36" t="s">
        <v>134</v>
      </c>
      <c r="D54" s="83" t="s">
        <v>30</v>
      </c>
      <c r="E54" s="33" t="s">
        <v>82</v>
      </c>
      <c r="F54" s="33" t="s">
        <v>85</v>
      </c>
      <c r="G54" s="33" t="s">
        <v>64</v>
      </c>
      <c r="H54" s="33" t="s">
        <v>129</v>
      </c>
      <c r="I54" s="94">
        <v>92.5</v>
      </c>
      <c r="J54" s="94">
        <v>0</v>
      </c>
      <c r="K54" s="95">
        <v>0</v>
      </c>
    </row>
    <row r="55" spans="1:11" ht="18.75">
      <c r="A55" s="289"/>
      <c r="B55" s="11"/>
      <c r="C55" s="132" t="s">
        <v>4</v>
      </c>
      <c r="D55" s="29" t="s">
        <v>30</v>
      </c>
      <c r="E55" s="88" t="s">
        <v>83</v>
      </c>
      <c r="F55" s="88"/>
      <c r="G55" s="88"/>
      <c r="H55" s="88"/>
      <c r="I55" s="78">
        <f aca="true" t="shared" si="5" ref="I55:J58">I56</f>
        <v>299.6</v>
      </c>
      <c r="J55" s="78">
        <f t="shared" si="5"/>
        <v>309.9</v>
      </c>
      <c r="K55" s="89">
        <f>K56</f>
        <v>0</v>
      </c>
    </row>
    <row r="56" spans="1:11" ht="18.75">
      <c r="A56" s="289"/>
      <c r="B56" s="11"/>
      <c r="C56" s="96" t="s">
        <v>12</v>
      </c>
      <c r="D56" s="29" t="s">
        <v>30</v>
      </c>
      <c r="E56" s="88" t="s">
        <v>83</v>
      </c>
      <c r="F56" s="97" t="s">
        <v>84</v>
      </c>
      <c r="G56" s="88"/>
      <c r="H56" s="88"/>
      <c r="I56" s="78">
        <f t="shared" si="5"/>
        <v>299.6</v>
      </c>
      <c r="J56" s="78">
        <f t="shared" si="5"/>
        <v>309.9</v>
      </c>
      <c r="K56" s="89">
        <f>K57</f>
        <v>0</v>
      </c>
    </row>
    <row r="57" spans="1:11" ht="18.75">
      <c r="A57" s="289"/>
      <c r="B57" s="11"/>
      <c r="C57" s="96" t="s">
        <v>45</v>
      </c>
      <c r="D57" s="29" t="s">
        <v>30</v>
      </c>
      <c r="E57" s="88" t="s">
        <v>83</v>
      </c>
      <c r="F57" s="97" t="s">
        <v>84</v>
      </c>
      <c r="G57" s="97" t="s">
        <v>57</v>
      </c>
      <c r="H57" s="88"/>
      <c r="I57" s="78">
        <f t="shared" si="5"/>
        <v>299.6</v>
      </c>
      <c r="J57" s="78">
        <f t="shared" si="5"/>
        <v>309.9</v>
      </c>
      <c r="K57" s="89">
        <f>K58</f>
        <v>0</v>
      </c>
    </row>
    <row r="58" spans="1:11" ht="18.75">
      <c r="A58" s="289"/>
      <c r="B58" s="11"/>
      <c r="C58" s="96" t="s">
        <v>46</v>
      </c>
      <c r="D58" s="29" t="s">
        <v>30</v>
      </c>
      <c r="E58" s="88" t="s">
        <v>83</v>
      </c>
      <c r="F58" s="97" t="s">
        <v>84</v>
      </c>
      <c r="G58" s="97" t="s">
        <v>58</v>
      </c>
      <c r="H58" s="98"/>
      <c r="I58" s="78">
        <f t="shared" si="5"/>
        <v>299.6</v>
      </c>
      <c r="J58" s="78">
        <f t="shared" si="5"/>
        <v>309.9</v>
      </c>
      <c r="K58" s="89">
        <f>K59</f>
        <v>0</v>
      </c>
    </row>
    <row r="59" spans="1:11" ht="37.5">
      <c r="A59" s="289"/>
      <c r="B59" s="11"/>
      <c r="C59" s="133" t="s">
        <v>114</v>
      </c>
      <c r="D59" s="124" t="s">
        <v>30</v>
      </c>
      <c r="E59" s="124" t="s">
        <v>83</v>
      </c>
      <c r="F59" s="123" t="s">
        <v>84</v>
      </c>
      <c r="G59" s="123" t="s">
        <v>65</v>
      </c>
      <c r="H59" s="134"/>
      <c r="I59" s="135">
        <f>I60+I61</f>
        <v>299.6</v>
      </c>
      <c r="J59" s="135">
        <f>J60+J61</f>
        <v>309.9</v>
      </c>
      <c r="K59" s="136">
        <f>K60+K61</f>
        <v>0</v>
      </c>
    </row>
    <row r="60" spans="1:11" ht="63.75" customHeight="1">
      <c r="A60" s="289"/>
      <c r="B60" s="11"/>
      <c r="C60" s="82" t="s">
        <v>132</v>
      </c>
      <c r="D60" s="83" t="s">
        <v>30</v>
      </c>
      <c r="E60" s="137" t="s">
        <v>83</v>
      </c>
      <c r="F60" s="137" t="s">
        <v>84</v>
      </c>
      <c r="G60" s="137" t="s">
        <v>65</v>
      </c>
      <c r="H60" s="137" t="s">
        <v>126</v>
      </c>
      <c r="I60" s="87">
        <v>252.6</v>
      </c>
      <c r="J60" s="87">
        <v>262.9</v>
      </c>
      <c r="K60" s="91">
        <v>0</v>
      </c>
    </row>
    <row r="61" spans="1:11" ht="36">
      <c r="A61" s="289"/>
      <c r="B61" s="11"/>
      <c r="C61" s="40" t="s">
        <v>137</v>
      </c>
      <c r="D61" s="33" t="s">
        <v>30</v>
      </c>
      <c r="E61" s="107" t="s">
        <v>83</v>
      </c>
      <c r="F61" s="107" t="s">
        <v>84</v>
      </c>
      <c r="G61" s="107" t="s">
        <v>65</v>
      </c>
      <c r="H61" s="107" t="s">
        <v>127</v>
      </c>
      <c r="I61" s="94">
        <v>47</v>
      </c>
      <c r="J61" s="94">
        <v>47</v>
      </c>
      <c r="K61" s="95">
        <v>0</v>
      </c>
    </row>
    <row r="62" spans="1:11" ht="29.25" customHeight="1">
      <c r="A62" s="289"/>
      <c r="B62" s="11"/>
      <c r="C62" s="138" t="s">
        <v>5</v>
      </c>
      <c r="D62" s="29" t="s">
        <v>30</v>
      </c>
      <c r="E62" s="124" t="s">
        <v>84</v>
      </c>
      <c r="F62" s="124"/>
      <c r="G62" s="124" t="s">
        <v>21</v>
      </c>
      <c r="H62" s="124" t="s">
        <v>21</v>
      </c>
      <c r="I62" s="139">
        <f>I63+I72</f>
        <v>120</v>
      </c>
      <c r="J62" s="139">
        <f>J63+J72</f>
        <v>125</v>
      </c>
      <c r="K62" s="139">
        <f>K63+K72</f>
        <v>135</v>
      </c>
    </row>
    <row r="63" spans="1:11" ht="39.75" customHeight="1">
      <c r="A63" s="289"/>
      <c r="B63" s="11"/>
      <c r="C63" s="140" t="s">
        <v>140</v>
      </c>
      <c r="D63" s="29" t="s">
        <v>30</v>
      </c>
      <c r="E63" s="124" t="s">
        <v>84</v>
      </c>
      <c r="F63" s="123">
        <v>10</v>
      </c>
      <c r="G63" s="124" t="s">
        <v>21</v>
      </c>
      <c r="H63" s="88" t="s">
        <v>21</v>
      </c>
      <c r="I63" s="139">
        <f aca="true" t="shared" si="6" ref="I63:K64">I64</f>
        <v>115</v>
      </c>
      <c r="J63" s="139">
        <f t="shared" si="6"/>
        <v>120</v>
      </c>
      <c r="K63" s="139">
        <f t="shared" si="6"/>
        <v>130</v>
      </c>
    </row>
    <row r="64" spans="1:11" ht="82.5" customHeight="1">
      <c r="A64" s="289"/>
      <c r="B64" s="11"/>
      <c r="C64" s="96" t="s">
        <v>155</v>
      </c>
      <c r="D64" s="97" t="s">
        <v>30</v>
      </c>
      <c r="E64" s="88" t="s">
        <v>84</v>
      </c>
      <c r="F64" s="97">
        <v>10</v>
      </c>
      <c r="G64" s="97" t="s">
        <v>117</v>
      </c>
      <c r="H64" s="98"/>
      <c r="I64" s="141">
        <f t="shared" si="6"/>
        <v>115</v>
      </c>
      <c r="J64" s="141">
        <f t="shared" si="6"/>
        <v>120</v>
      </c>
      <c r="K64" s="141">
        <f t="shared" si="6"/>
        <v>130</v>
      </c>
    </row>
    <row r="65" spans="1:11" ht="27.75" customHeight="1">
      <c r="A65" s="289"/>
      <c r="B65" s="11"/>
      <c r="C65" s="96" t="s">
        <v>159</v>
      </c>
      <c r="D65" s="97" t="s">
        <v>30</v>
      </c>
      <c r="E65" s="88" t="s">
        <v>84</v>
      </c>
      <c r="F65" s="97">
        <v>10</v>
      </c>
      <c r="G65" s="97" t="s">
        <v>158</v>
      </c>
      <c r="H65" s="98"/>
      <c r="I65" s="141">
        <f>I66++I69</f>
        <v>115</v>
      </c>
      <c r="J65" s="141">
        <f>J66++J69</f>
        <v>120</v>
      </c>
      <c r="K65" s="141">
        <f>K66++K69</f>
        <v>130</v>
      </c>
    </row>
    <row r="66" spans="1:11" ht="43.5" customHeight="1">
      <c r="A66" s="289"/>
      <c r="B66" s="11"/>
      <c r="C66" s="142" t="s">
        <v>156</v>
      </c>
      <c r="D66" s="143" t="s">
        <v>30</v>
      </c>
      <c r="E66" s="38" t="s">
        <v>84</v>
      </c>
      <c r="F66" s="143">
        <v>10</v>
      </c>
      <c r="G66" s="143" t="s">
        <v>157</v>
      </c>
      <c r="H66" s="144"/>
      <c r="I66" s="145">
        <f aca="true" t="shared" si="7" ref="I66:K67">I67</f>
        <v>15</v>
      </c>
      <c r="J66" s="145">
        <f t="shared" si="7"/>
        <v>20</v>
      </c>
      <c r="K66" s="145">
        <f t="shared" si="7"/>
        <v>30</v>
      </c>
    </row>
    <row r="67" spans="1:11" ht="39.75" customHeight="1">
      <c r="A67" s="289"/>
      <c r="B67" s="11"/>
      <c r="C67" s="133" t="s">
        <v>145</v>
      </c>
      <c r="D67" s="124" t="s">
        <v>30</v>
      </c>
      <c r="E67" s="124" t="s">
        <v>84</v>
      </c>
      <c r="F67" s="123">
        <v>10</v>
      </c>
      <c r="G67" s="123" t="s">
        <v>160</v>
      </c>
      <c r="H67" s="134"/>
      <c r="I67" s="139">
        <f t="shared" si="7"/>
        <v>15</v>
      </c>
      <c r="J67" s="139">
        <f t="shared" si="7"/>
        <v>20</v>
      </c>
      <c r="K67" s="146">
        <f t="shared" si="7"/>
        <v>30</v>
      </c>
    </row>
    <row r="68" spans="1:11" ht="39.75" customHeight="1">
      <c r="A68" s="289"/>
      <c r="B68" s="11"/>
      <c r="C68" s="40" t="s">
        <v>137</v>
      </c>
      <c r="D68" s="107" t="s">
        <v>30</v>
      </c>
      <c r="E68" s="107" t="s">
        <v>84</v>
      </c>
      <c r="F68" s="107">
        <v>10</v>
      </c>
      <c r="G68" s="107" t="s">
        <v>160</v>
      </c>
      <c r="H68" s="107" t="s">
        <v>127</v>
      </c>
      <c r="I68" s="17">
        <v>15</v>
      </c>
      <c r="J68" s="17">
        <v>20</v>
      </c>
      <c r="K68" s="12">
        <v>30</v>
      </c>
    </row>
    <row r="69" spans="1:11" ht="42" customHeight="1">
      <c r="A69" s="289"/>
      <c r="B69" s="11"/>
      <c r="C69" s="147" t="s">
        <v>161</v>
      </c>
      <c r="D69" s="143" t="s">
        <v>30</v>
      </c>
      <c r="E69" s="38" t="s">
        <v>84</v>
      </c>
      <c r="F69" s="143">
        <v>10</v>
      </c>
      <c r="G69" s="143" t="s">
        <v>216</v>
      </c>
      <c r="H69" s="144"/>
      <c r="I69" s="148">
        <f>I70</f>
        <v>100</v>
      </c>
      <c r="J69" s="148">
        <f aca="true" t="shared" si="8" ref="I69:K70">J70</f>
        <v>100</v>
      </c>
      <c r="K69" s="149">
        <f t="shared" si="8"/>
        <v>100</v>
      </c>
    </row>
    <row r="70" spans="1:11" ht="42.75" customHeight="1">
      <c r="A70" s="289"/>
      <c r="B70" s="11"/>
      <c r="C70" s="174" t="s">
        <v>148</v>
      </c>
      <c r="D70" s="124" t="s">
        <v>30</v>
      </c>
      <c r="E70" s="124" t="s">
        <v>84</v>
      </c>
      <c r="F70" s="123">
        <v>10</v>
      </c>
      <c r="G70" s="123" t="s">
        <v>217</v>
      </c>
      <c r="H70" s="134"/>
      <c r="I70" s="139">
        <f t="shared" si="8"/>
        <v>100</v>
      </c>
      <c r="J70" s="139">
        <f t="shared" si="8"/>
        <v>100</v>
      </c>
      <c r="K70" s="146">
        <f t="shared" si="8"/>
        <v>100</v>
      </c>
    </row>
    <row r="71" spans="1:11" ht="39.75" customHeight="1">
      <c r="A71" s="289"/>
      <c r="B71" s="11"/>
      <c r="C71" s="40" t="s">
        <v>137</v>
      </c>
      <c r="D71" s="107" t="s">
        <v>30</v>
      </c>
      <c r="E71" s="107" t="s">
        <v>84</v>
      </c>
      <c r="F71" s="107">
        <v>10</v>
      </c>
      <c r="G71" s="107" t="s">
        <v>217</v>
      </c>
      <c r="H71" s="107" t="s">
        <v>127</v>
      </c>
      <c r="I71" s="17">
        <v>100</v>
      </c>
      <c r="J71" s="17">
        <v>100</v>
      </c>
      <c r="K71" s="12">
        <v>100</v>
      </c>
    </row>
    <row r="72" spans="1:11" ht="47.25" customHeight="1">
      <c r="A72" s="289"/>
      <c r="B72" s="11"/>
      <c r="C72" s="96" t="s">
        <v>101</v>
      </c>
      <c r="D72" s="88" t="s">
        <v>30</v>
      </c>
      <c r="E72" s="88" t="s">
        <v>84</v>
      </c>
      <c r="F72" s="97" t="s">
        <v>102</v>
      </c>
      <c r="G72" s="152"/>
      <c r="H72" s="152"/>
      <c r="I72" s="148">
        <f aca="true" t="shared" si="9" ref="I72:K73">I73</f>
        <v>5</v>
      </c>
      <c r="J72" s="148">
        <f t="shared" si="9"/>
        <v>5</v>
      </c>
      <c r="K72" s="149">
        <f t="shared" si="9"/>
        <v>5</v>
      </c>
    </row>
    <row r="73" spans="1:11" ht="83.25" customHeight="1">
      <c r="A73" s="289"/>
      <c r="B73" s="11"/>
      <c r="C73" s="153" t="s">
        <v>163</v>
      </c>
      <c r="D73" s="79" t="s">
        <v>30</v>
      </c>
      <c r="E73" s="38" t="s">
        <v>84</v>
      </c>
      <c r="F73" s="143" t="s">
        <v>102</v>
      </c>
      <c r="G73" s="143" t="s">
        <v>104</v>
      </c>
      <c r="H73" s="38" t="s">
        <v>21</v>
      </c>
      <c r="I73" s="148">
        <f>I74</f>
        <v>5</v>
      </c>
      <c r="J73" s="148">
        <f t="shared" si="9"/>
        <v>5</v>
      </c>
      <c r="K73" s="148">
        <f t="shared" si="9"/>
        <v>5</v>
      </c>
    </row>
    <row r="74" spans="1:11" ht="32.25" customHeight="1">
      <c r="A74" s="289"/>
      <c r="B74" s="11"/>
      <c r="C74" s="96" t="s">
        <v>159</v>
      </c>
      <c r="D74" s="154" t="s">
        <v>30</v>
      </c>
      <c r="E74" s="38" t="s">
        <v>84</v>
      </c>
      <c r="F74" s="143" t="s">
        <v>102</v>
      </c>
      <c r="G74" s="143" t="s">
        <v>162</v>
      </c>
      <c r="H74" s="38"/>
      <c r="I74" s="148">
        <f>I75</f>
        <v>5</v>
      </c>
      <c r="J74" s="148">
        <f>J75</f>
        <v>5</v>
      </c>
      <c r="K74" s="148">
        <f>K75</f>
        <v>5</v>
      </c>
    </row>
    <row r="75" spans="1:11" ht="65.25" customHeight="1">
      <c r="A75" s="289"/>
      <c r="B75" s="11"/>
      <c r="C75" s="147" t="s">
        <v>165</v>
      </c>
      <c r="D75" s="38" t="s">
        <v>30</v>
      </c>
      <c r="E75" s="38" t="s">
        <v>84</v>
      </c>
      <c r="F75" s="143" t="s">
        <v>102</v>
      </c>
      <c r="G75" s="143" t="s">
        <v>164</v>
      </c>
      <c r="H75" s="38"/>
      <c r="I75" s="148">
        <f>I77</f>
        <v>5</v>
      </c>
      <c r="J75" s="148">
        <f>J77</f>
        <v>5</v>
      </c>
      <c r="K75" s="149">
        <f>K77</f>
        <v>5</v>
      </c>
    </row>
    <row r="76" spans="1:11" ht="78" customHeight="1">
      <c r="A76" s="289"/>
      <c r="B76" s="11"/>
      <c r="C76" s="133" t="s">
        <v>166</v>
      </c>
      <c r="D76" s="124" t="s">
        <v>30</v>
      </c>
      <c r="E76" s="123" t="s">
        <v>84</v>
      </c>
      <c r="F76" s="123" t="s">
        <v>102</v>
      </c>
      <c r="G76" s="123" t="s">
        <v>167</v>
      </c>
      <c r="H76" s="123"/>
      <c r="I76" s="16">
        <f>I77</f>
        <v>5</v>
      </c>
      <c r="J76" s="16">
        <f>J77</f>
        <v>5</v>
      </c>
      <c r="K76" s="14">
        <f>K77</f>
        <v>5</v>
      </c>
    </row>
    <row r="77" spans="1:11" ht="40.5" customHeight="1">
      <c r="A77" s="289"/>
      <c r="B77" s="11"/>
      <c r="C77" s="40" t="s">
        <v>137</v>
      </c>
      <c r="D77" s="107" t="s">
        <v>30</v>
      </c>
      <c r="E77" s="107" t="s">
        <v>84</v>
      </c>
      <c r="F77" s="107" t="s">
        <v>102</v>
      </c>
      <c r="G77" s="107" t="s">
        <v>167</v>
      </c>
      <c r="H77" s="107" t="s">
        <v>127</v>
      </c>
      <c r="I77" s="17">
        <v>5</v>
      </c>
      <c r="J77" s="17">
        <v>5</v>
      </c>
      <c r="K77" s="12">
        <v>5</v>
      </c>
    </row>
    <row r="78" spans="1:11" ht="16.5" customHeight="1">
      <c r="A78" s="289"/>
      <c r="B78" s="11"/>
      <c r="C78" s="132" t="s">
        <v>38</v>
      </c>
      <c r="D78" s="29" t="s">
        <v>30</v>
      </c>
      <c r="E78" s="88" t="s">
        <v>88</v>
      </c>
      <c r="F78" s="88"/>
      <c r="G78" s="88" t="s">
        <v>21</v>
      </c>
      <c r="H78" s="88" t="s">
        <v>21</v>
      </c>
      <c r="I78" s="139">
        <f>I79+I108</f>
        <v>5629</v>
      </c>
      <c r="J78" s="139">
        <f>J79+J108</f>
        <v>2164.3</v>
      </c>
      <c r="K78" s="146">
        <f>K79+K108</f>
        <v>2074.3</v>
      </c>
    </row>
    <row r="79" spans="1:11" ht="18" customHeight="1">
      <c r="A79" s="289"/>
      <c r="B79" s="11"/>
      <c r="C79" s="96" t="s">
        <v>42</v>
      </c>
      <c r="D79" s="143" t="s">
        <v>30</v>
      </c>
      <c r="E79" s="38" t="s">
        <v>88</v>
      </c>
      <c r="F79" s="143" t="s">
        <v>89</v>
      </c>
      <c r="G79" s="38"/>
      <c r="H79" s="38"/>
      <c r="I79" s="141">
        <f>I90+I104+I80+I85</f>
        <v>5551</v>
      </c>
      <c r="J79" s="141">
        <f>J90+J104+J80+J85</f>
        <v>2071.3</v>
      </c>
      <c r="K79" s="155">
        <f>K90+K104+K80+K85</f>
        <v>2071.3</v>
      </c>
    </row>
    <row r="80" spans="1:11" ht="77.25" customHeight="1">
      <c r="A80" s="289"/>
      <c r="B80" s="11"/>
      <c r="C80" s="96" t="s">
        <v>168</v>
      </c>
      <c r="D80" s="97" t="s">
        <v>30</v>
      </c>
      <c r="E80" s="163" t="s">
        <v>88</v>
      </c>
      <c r="F80" s="164" t="s">
        <v>89</v>
      </c>
      <c r="G80" s="97" t="s">
        <v>79</v>
      </c>
      <c r="H80" s="98"/>
      <c r="I80" s="141">
        <f>I81</f>
        <v>1180.2</v>
      </c>
      <c r="J80" s="141">
        <f>J82</f>
        <v>0</v>
      </c>
      <c r="K80" s="155">
        <f>K82</f>
        <v>0</v>
      </c>
    </row>
    <row r="81" spans="1:11" ht="33.75" customHeight="1">
      <c r="A81" s="289"/>
      <c r="B81" s="11"/>
      <c r="C81" s="96" t="s">
        <v>159</v>
      </c>
      <c r="D81" s="97" t="s">
        <v>30</v>
      </c>
      <c r="E81" s="163" t="s">
        <v>88</v>
      </c>
      <c r="F81" s="164" t="s">
        <v>89</v>
      </c>
      <c r="G81" s="97" t="s">
        <v>169</v>
      </c>
      <c r="H81" s="98"/>
      <c r="I81" s="141">
        <f>I82</f>
        <v>1180.2</v>
      </c>
      <c r="J81" s="141">
        <f>J83</f>
        <v>0</v>
      </c>
      <c r="K81" s="155">
        <f>K83</f>
        <v>0</v>
      </c>
    </row>
    <row r="82" spans="1:11" ht="54" customHeight="1">
      <c r="A82" s="289"/>
      <c r="B82" s="11"/>
      <c r="C82" s="142" t="s">
        <v>172</v>
      </c>
      <c r="D82" s="97" t="s">
        <v>30</v>
      </c>
      <c r="E82" s="163" t="s">
        <v>88</v>
      </c>
      <c r="F82" s="164" t="s">
        <v>89</v>
      </c>
      <c r="G82" s="97" t="s">
        <v>170</v>
      </c>
      <c r="H82" s="156"/>
      <c r="I82" s="157">
        <f>I83</f>
        <v>1180.2</v>
      </c>
      <c r="J82" s="157">
        <f>J83</f>
        <v>0</v>
      </c>
      <c r="K82" s="158">
        <f>K83</f>
        <v>0</v>
      </c>
    </row>
    <row r="83" spans="1:11" ht="81.75" customHeight="1">
      <c r="A83" s="289"/>
      <c r="B83" s="11"/>
      <c r="C83" s="133" t="s">
        <v>98</v>
      </c>
      <c r="D83" s="124" t="s">
        <v>30</v>
      </c>
      <c r="E83" s="163" t="s">
        <v>88</v>
      </c>
      <c r="F83" s="164" t="s">
        <v>89</v>
      </c>
      <c r="G83" s="123" t="s">
        <v>171</v>
      </c>
      <c r="H83" s="134"/>
      <c r="I83" s="139">
        <f>I84</f>
        <v>1180.2</v>
      </c>
      <c r="J83" s="139">
        <f>J84</f>
        <v>0</v>
      </c>
      <c r="K83" s="146">
        <f>K84</f>
        <v>0</v>
      </c>
    </row>
    <row r="84" spans="1:11" ht="41.25" customHeight="1">
      <c r="A84" s="289"/>
      <c r="B84" s="11"/>
      <c r="C84" s="40" t="s">
        <v>137</v>
      </c>
      <c r="D84" s="134" t="s">
        <v>30</v>
      </c>
      <c r="E84" s="185" t="s">
        <v>88</v>
      </c>
      <c r="F84" s="185" t="s">
        <v>89</v>
      </c>
      <c r="G84" s="107" t="s">
        <v>171</v>
      </c>
      <c r="H84" s="107" t="s">
        <v>127</v>
      </c>
      <c r="I84" s="17">
        <v>1180.2</v>
      </c>
      <c r="J84" s="17">
        <v>0</v>
      </c>
      <c r="K84" s="12">
        <v>0</v>
      </c>
    </row>
    <row r="85" spans="1:11" ht="66.75" customHeight="1">
      <c r="A85" s="289"/>
      <c r="B85" s="11"/>
      <c r="C85" s="96" t="s">
        <v>175</v>
      </c>
      <c r="D85" s="97" t="s">
        <v>30</v>
      </c>
      <c r="E85" s="88" t="s">
        <v>88</v>
      </c>
      <c r="F85" s="97" t="s">
        <v>89</v>
      </c>
      <c r="G85" s="97" t="s">
        <v>122</v>
      </c>
      <c r="H85" s="98"/>
      <c r="I85" s="141">
        <f>I87</f>
        <v>1609</v>
      </c>
      <c r="J85" s="141">
        <f>J87</f>
        <v>0</v>
      </c>
      <c r="K85" s="155">
        <f>K87</f>
        <v>0</v>
      </c>
    </row>
    <row r="86" spans="1:11" ht="26.25" customHeight="1">
      <c r="A86" s="289"/>
      <c r="B86" s="11"/>
      <c r="C86" s="96" t="s">
        <v>159</v>
      </c>
      <c r="D86" s="97" t="s">
        <v>30</v>
      </c>
      <c r="E86" s="88" t="s">
        <v>88</v>
      </c>
      <c r="F86" s="97" t="s">
        <v>89</v>
      </c>
      <c r="G86" s="97" t="s">
        <v>176</v>
      </c>
      <c r="H86" s="98"/>
      <c r="I86" s="141">
        <f aca="true" t="shared" si="10" ref="I86:J88">I87</f>
        <v>1609</v>
      </c>
      <c r="J86" s="141">
        <f t="shared" si="10"/>
        <v>0</v>
      </c>
      <c r="K86" s="155">
        <f>K87</f>
        <v>0</v>
      </c>
    </row>
    <row r="87" spans="1:11" ht="86.25" customHeight="1">
      <c r="A87" s="289"/>
      <c r="B87" s="11"/>
      <c r="C87" s="142" t="s">
        <v>172</v>
      </c>
      <c r="D87" s="143" t="s">
        <v>30</v>
      </c>
      <c r="E87" s="38" t="s">
        <v>88</v>
      </c>
      <c r="F87" s="143" t="s">
        <v>89</v>
      </c>
      <c r="G87" s="143" t="s">
        <v>173</v>
      </c>
      <c r="H87" s="156"/>
      <c r="I87" s="157">
        <f t="shared" si="10"/>
        <v>1609</v>
      </c>
      <c r="J87" s="157">
        <f t="shared" si="10"/>
        <v>0</v>
      </c>
      <c r="K87" s="158">
        <f>K88</f>
        <v>0</v>
      </c>
    </row>
    <row r="88" spans="1:11" ht="102" customHeight="1">
      <c r="A88" s="289"/>
      <c r="B88" s="11"/>
      <c r="C88" s="159" t="s">
        <v>125</v>
      </c>
      <c r="D88" s="124" t="s">
        <v>30</v>
      </c>
      <c r="E88" s="124" t="s">
        <v>88</v>
      </c>
      <c r="F88" s="123" t="s">
        <v>89</v>
      </c>
      <c r="G88" s="123" t="s">
        <v>174</v>
      </c>
      <c r="H88" s="134"/>
      <c r="I88" s="139">
        <f t="shared" si="10"/>
        <v>1609</v>
      </c>
      <c r="J88" s="139">
        <f t="shared" si="10"/>
        <v>0</v>
      </c>
      <c r="K88" s="146">
        <f>K89</f>
        <v>0</v>
      </c>
    </row>
    <row r="89" spans="1:11" ht="41.25" customHeight="1">
      <c r="A89" s="289"/>
      <c r="B89" s="11"/>
      <c r="C89" s="40" t="s">
        <v>137</v>
      </c>
      <c r="D89" s="107" t="s">
        <v>30</v>
      </c>
      <c r="E89" s="107" t="s">
        <v>88</v>
      </c>
      <c r="F89" s="107" t="s">
        <v>89</v>
      </c>
      <c r="G89" s="107" t="s">
        <v>174</v>
      </c>
      <c r="H89" s="107" t="s">
        <v>127</v>
      </c>
      <c r="I89" s="17">
        <v>1609</v>
      </c>
      <c r="J89" s="17">
        <v>0</v>
      </c>
      <c r="K89" s="12">
        <v>0</v>
      </c>
    </row>
    <row r="90" spans="1:11" ht="72.75" customHeight="1">
      <c r="A90" s="289"/>
      <c r="B90" s="11"/>
      <c r="C90" s="147" t="s">
        <v>141</v>
      </c>
      <c r="D90" s="97" t="s">
        <v>30</v>
      </c>
      <c r="E90" s="38" t="s">
        <v>88</v>
      </c>
      <c r="F90" s="143" t="s">
        <v>89</v>
      </c>
      <c r="G90" s="143" t="s">
        <v>66</v>
      </c>
      <c r="H90" s="156"/>
      <c r="I90" s="160">
        <f>I91+I100</f>
        <v>2631</v>
      </c>
      <c r="J90" s="160">
        <f>J91+J100</f>
        <v>1940.5</v>
      </c>
      <c r="K90" s="160">
        <f>K91+K100</f>
        <v>1940.5</v>
      </c>
    </row>
    <row r="91" spans="1:11" ht="30" customHeight="1">
      <c r="A91" s="289"/>
      <c r="B91" s="11"/>
      <c r="C91" s="96" t="s">
        <v>159</v>
      </c>
      <c r="D91" s="124" t="s">
        <v>30</v>
      </c>
      <c r="E91" s="124" t="s">
        <v>88</v>
      </c>
      <c r="F91" s="123" t="s">
        <v>89</v>
      </c>
      <c r="G91" s="123" t="s">
        <v>177</v>
      </c>
      <c r="H91" s="134"/>
      <c r="I91" s="139">
        <f>I92+I97</f>
        <v>1940.5</v>
      </c>
      <c r="J91" s="139">
        <f>J92+J97</f>
        <v>1940.5</v>
      </c>
      <c r="K91" s="139">
        <f>K92+K97</f>
        <v>1940.5</v>
      </c>
    </row>
    <row r="92" spans="1:11" ht="64.5" customHeight="1">
      <c r="A92" s="289"/>
      <c r="B92" s="11"/>
      <c r="C92" s="133" t="s">
        <v>180</v>
      </c>
      <c r="D92" s="124" t="s">
        <v>30</v>
      </c>
      <c r="E92" s="124" t="s">
        <v>88</v>
      </c>
      <c r="F92" s="123" t="s">
        <v>89</v>
      </c>
      <c r="G92" s="123" t="s">
        <v>178</v>
      </c>
      <c r="H92" s="134"/>
      <c r="I92" s="139">
        <f>I93+I95</f>
        <v>1740.5</v>
      </c>
      <c r="J92" s="139">
        <f>J93+J95</f>
        <v>1740.5</v>
      </c>
      <c r="K92" s="139">
        <f>K93+K95</f>
        <v>1740.5</v>
      </c>
    </row>
    <row r="93" spans="1:11" ht="46.5" customHeight="1">
      <c r="A93" s="289"/>
      <c r="B93" s="11"/>
      <c r="C93" s="133" t="s">
        <v>118</v>
      </c>
      <c r="D93" s="124" t="s">
        <v>30</v>
      </c>
      <c r="E93" s="124" t="s">
        <v>88</v>
      </c>
      <c r="F93" s="123" t="s">
        <v>89</v>
      </c>
      <c r="G93" s="123" t="s">
        <v>179</v>
      </c>
      <c r="H93" s="134"/>
      <c r="I93" s="139">
        <f>I94</f>
        <v>20</v>
      </c>
      <c r="J93" s="139">
        <f>J94</f>
        <v>30</v>
      </c>
      <c r="K93" s="146">
        <f>K94</f>
        <v>35</v>
      </c>
    </row>
    <row r="94" spans="1:11" ht="46.5" customHeight="1">
      <c r="A94" s="289"/>
      <c r="B94" s="11"/>
      <c r="C94" s="40" t="s">
        <v>137</v>
      </c>
      <c r="D94" s="107" t="s">
        <v>30</v>
      </c>
      <c r="E94" s="107" t="s">
        <v>88</v>
      </c>
      <c r="F94" s="107" t="s">
        <v>89</v>
      </c>
      <c r="G94" s="107" t="s">
        <v>179</v>
      </c>
      <c r="H94" s="107" t="s">
        <v>127</v>
      </c>
      <c r="I94" s="17">
        <v>20</v>
      </c>
      <c r="J94" s="17">
        <v>30</v>
      </c>
      <c r="K94" s="12">
        <v>35</v>
      </c>
    </row>
    <row r="95" spans="1:11" ht="46.5" customHeight="1">
      <c r="A95" s="289"/>
      <c r="B95" s="11"/>
      <c r="C95" s="133" t="s">
        <v>181</v>
      </c>
      <c r="D95" s="124" t="s">
        <v>30</v>
      </c>
      <c r="E95" s="124" t="s">
        <v>88</v>
      </c>
      <c r="F95" s="123" t="s">
        <v>89</v>
      </c>
      <c r="G95" s="123" t="s">
        <v>192</v>
      </c>
      <c r="H95" s="134"/>
      <c r="I95" s="139">
        <f>I96</f>
        <v>1720.5</v>
      </c>
      <c r="J95" s="139">
        <f>J96</f>
        <v>1710.5</v>
      </c>
      <c r="K95" s="146">
        <f>K96</f>
        <v>1705.5</v>
      </c>
    </row>
    <row r="96" spans="1:11" ht="46.5" customHeight="1">
      <c r="A96" s="289"/>
      <c r="B96" s="11"/>
      <c r="C96" s="40" t="s">
        <v>137</v>
      </c>
      <c r="D96" s="107" t="s">
        <v>30</v>
      </c>
      <c r="E96" s="107" t="s">
        <v>88</v>
      </c>
      <c r="F96" s="107" t="s">
        <v>89</v>
      </c>
      <c r="G96" s="107" t="s">
        <v>192</v>
      </c>
      <c r="H96" s="107" t="s">
        <v>127</v>
      </c>
      <c r="I96" s="17">
        <v>1720.5</v>
      </c>
      <c r="J96" s="17">
        <v>1710.5</v>
      </c>
      <c r="K96" s="12">
        <v>1705.5</v>
      </c>
    </row>
    <row r="97" spans="1:11" ht="46.5" customHeight="1">
      <c r="A97" s="289"/>
      <c r="B97" s="11"/>
      <c r="C97" s="161" t="s">
        <v>188</v>
      </c>
      <c r="D97" s="124" t="s">
        <v>30</v>
      </c>
      <c r="E97" s="124" t="s">
        <v>88</v>
      </c>
      <c r="F97" s="123" t="s">
        <v>89</v>
      </c>
      <c r="G97" s="123" t="s">
        <v>186</v>
      </c>
      <c r="H97" s="134"/>
      <c r="I97" s="139">
        <f aca="true" t="shared" si="11" ref="I97:K98">I98</f>
        <v>200</v>
      </c>
      <c r="J97" s="139">
        <f t="shared" si="11"/>
        <v>200</v>
      </c>
      <c r="K97" s="146">
        <f t="shared" si="11"/>
        <v>200</v>
      </c>
    </row>
    <row r="98" spans="1:11" ht="46.5" customHeight="1">
      <c r="A98" s="289"/>
      <c r="B98" s="11"/>
      <c r="C98" s="162" t="s">
        <v>93</v>
      </c>
      <c r="D98" s="124" t="s">
        <v>30</v>
      </c>
      <c r="E98" s="124" t="s">
        <v>88</v>
      </c>
      <c r="F98" s="123" t="s">
        <v>89</v>
      </c>
      <c r="G98" s="123" t="s">
        <v>187</v>
      </c>
      <c r="H98" s="134"/>
      <c r="I98" s="139">
        <f t="shared" si="11"/>
        <v>200</v>
      </c>
      <c r="J98" s="139">
        <f t="shared" si="11"/>
        <v>200</v>
      </c>
      <c r="K98" s="146">
        <f t="shared" si="11"/>
        <v>200</v>
      </c>
    </row>
    <row r="99" spans="1:11" ht="46.5" customHeight="1">
      <c r="A99" s="289"/>
      <c r="B99" s="11"/>
      <c r="C99" s="40" t="s">
        <v>137</v>
      </c>
      <c r="D99" s="107" t="s">
        <v>30</v>
      </c>
      <c r="E99" s="107" t="s">
        <v>88</v>
      </c>
      <c r="F99" s="107" t="s">
        <v>89</v>
      </c>
      <c r="G99" s="107" t="s">
        <v>187</v>
      </c>
      <c r="H99" s="107" t="s">
        <v>127</v>
      </c>
      <c r="I99" s="17">
        <v>200</v>
      </c>
      <c r="J99" s="17">
        <v>200</v>
      </c>
      <c r="K99" s="12">
        <v>200</v>
      </c>
    </row>
    <row r="100" spans="1:11" ht="25.5" customHeight="1">
      <c r="A100" s="289"/>
      <c r="B100" s="11"/>
      <c r="C100" s="96" t="s">
        <v>185</v>
      </c>
      <c r="D100" s="163" t="s">
        <v>30</v>
      </c>
      <c r="E100" s="163" t="s">
        <v>88</v>
      </c>
      <c r="F100" s="164" t="s">
        <v>89</v>
      </c>
      <c r="G100" s="97" t="s">
        <v>182</v>
      </c>
      <c r="H100" s="98"/>
      <c r="I100" s="141">
        <f aca="true" t="shared" si="12" ref="I100:K102">I101</f>
        <v>690.5</v>
      </c>
      <c r="J100" s="141">
        <f t="shared" si="12"/>
        <v>0</v>
      </c>
      <c r="K100" s="141">
        <f t="shared" si="12"/>
        <v>0</v>
      </c>
    </row>
    <row r="101" spans="1:11" ht="46.5" customHeight="1">
      <c r="A101" s="289"/>
      <c r="B101" s="11"/>
      <c r="C101" s="165" t="s">
        <v>184</v>
      </c>
      <c r="D101" s="166" t="s">
        <v>30</v>
      </c>
      <c r="E101" s="166" t="s">
        <v>88</v>
      </c>
      <c r="F101" s="167" t="s">
        <v>89</v>
      </c>
      <c r="G101" s="38" t="s">
        <v>183</v>
      </c>
      <c r="H101" s="38"/>
      <c r="I101" s="148">
        <f t="shared" si="12"/>
        <v>690.5</v>
      </c>
      <c r="J101" s="148">
        <f t="shared" si="12"/>
        <v>0</v>
      </c>
      <c r="K101" s="148">
        <f t="shared" si="12"/>
        <v>0</v>
      </c>
    </row>
    <row r="102" spans="1:11" ht="66" customHeight="1">
      <c r="A102" s="289"/>
      <c r="B102" s="11"/>
      <c r="C102" s="133" t="s">
        <v>143</v>
      </c>
      <c r="D102" s="168" t="s">
        <v>30</v>
      </c>
      <c r="E102" s="168" t="s">
        <v>88</v>
      </c>
      <c r="F102" s="169" t="s">
        <v>89</v>
      </c>
      <c r="G102" s="123" t="s">
        <v>149</v>
      </c>
      <c r="H102" s="134"/>
      <c r="I102" s="139">
        <f t="shared" si="12"/>
        <v>690.5</v>
      </c>
      <c r="J102" s="139">
        <f t="shared" si="12"/>
        <v>0</v>
      </c>
      <c r="K102" s="146">
        <f t="shared" si="12"/>
        <v>0</v>
      </c>
    </row>
    <row r="103" spans="1:11" ht="46.5" customHeight="1">
      <c r="A103" s="289"/>
      <c r="B103" s="11"/>
      <c r="C103" s="40" t="s">
        <v>142</v>
      </c>
      <c r="D103" s="170" t="s">
        <v>30</v>
      </c>
      <c r="E103" s="170" t="s">
        <v>88</v>
      </c>
      <c r="F103" s="171" t="s">
        <v>89</v>
      </c>
      <c r="G103" s="107" t="s">
        <v>149</v>
      </c>
      <c r="H103" s="107">
        <v>200</v>
      </c>
      <c r="I103" s="17">
        <v>690.5</v>
      </c>
      <c r="J103" s="17">
        <v>0</v>
      </c>
      <c r="K103" s="12">
        <v>0</v>
      </c>
    </row>
    <row r="104" spans="1:11" ht="18.75">
      <c r="A104" s="289"/>
      <c r="B104" s="11"/>
      <c r="C104" s="147" t="s">
        <v>45</v>
      </c>
      <c r="D104" s="38" t="s">
        <v>30</v>
      </c>
      <c r="E104" s="38" t="s">
        <v>88</v>
      </c>
      <c r="F104" s="143" t="s">
        <v>89</v>
      </c>
      <c r="G104" s="143" t="s">
        <v>57</v>
      </c>
      <c r="H104" s="38" t="s">
        <v>21</v>
      </c>
      <c r="I104" s="148">
        <f aca="true" t="shared" si="13" ref="I104:K106">I105</f>
        <v>130.8</v>
      </c>
      <c r="J104" s="148">
        <f t="shared" si="13"/>
        <v>130.8</v>
      </c>
      <c r="K104" s="149">
        <f t="shared" si="13"/>
        <v>130.8</v>
      </c>
    </row>
    <row r="105" spans="1:11" ht="18.75">
      <c r="A105" s="289"/>
      <c r="B105" s="11"/>
      <c r="C105" s="96" t="s">
        <v>47</v>
      </c>
      <c r="D105" s="29" t="s">
        <v>30</v>
      </c>
      <c r="E105" s="97" t="s">
        <v>88</v>
      </c>
      <c r="F105" s="97" t="s">
        <v>89</v>
      </c>
      <c r="G105" s="97" t="s">
        <v>58</v>
      </c>
      <c r="H105" s="97"/>
      <c r="I105" s="141">
        <f t="shared" si="13"/>
        <v>130.8</v>
      </c>
      <c r="J105" s="257">
        <f t="shared" si="13"/>
        <v>130.8</v>
      </c>
      <c r="K105" s="257">
        <f t="shared" si="13"/>
        <v>130.8</v>
      </c>
    </row>
    <row r="106" spans="1:11" ht="38.25" customHeight="1">
      <c r="A106" s="289"/>
      <c r="B106" s="11"/>
      <c r="C106" s="174" t="s">
        <v>95</v>
      </c>
      <c r="D106" s="123" t="s">
        <v>30</v>
      </c>
      <c r="E106" s="124" t="s">
        <v>88</v>
      </c>
      <c r="F106" s="123" t="s">
        <v>89</v>
      </c>
      <c r="G106" s="123" t="s">
        <v>67</v>
      </c>
      <c r="H106" s="134"/>
      <c r="I106" s="175">
        <f t="shared" si="13"/>
        <v>130.8</v>
      </c>
      <c r="J106" s="175">
        <f t="shared" si="13"/>
        <v>130.8</v>
      </c>
      <c r="K106" s="176">
        <f t="shared" si="13"/>
        <v>130.8</v>
      </c>
    </row>
    <row r="107" spans="1:11" ht="36">
      <c r="A107" s="289"/>
      <c r="B107" s="11"/>
      <c r="C107" s="92" t="s">
        <v>137</v>
      </c>
      <c r="D107" s="107" t="s">
        <v>30</v>
      </c>
      <c r="E107" s="107" t="s">
        <v>88</v>
      </c>
      <c r="F107" s="107" t="s">
        <v>89</v>
      </c>
      <c r="G107" s="107" t="s">
        <v>67</v>
      </c>
      <c r="H107" s="107" t="s">
        <v>127</v>
      </c>
      <c r="I107" s="108">
        <v>130.8</v>
      </c>
      <c r="J107" s="108">
        <v>130.8</v>
      </c>
      <c r="K107" s="109">
        <v>130.8</v>
      </c>
    </row>
    <row r="108" spans="1:11" ht="18.75">
      <c r="A108" s="289"/>
      <c r="B108" s="11"/>
      <c r="C108" s="96" t="s">
        <v>110</v>
      </c>
      <c r="D108" s="110" t="s">
        <v>30</v>
      </c>
      <c r="E108" s="124" t="s">
        <v>88</v>
      </c>
      <c r="F108" s="123" t="s">
        <v>111</v>
      </c>
      <c r="G108" s="124" t="s">
        <v>21</v>
      </c>
      <c r="H108" s="124" t="s">
        <v>21</v>
      </c>
      <c r="I108" s="148">
        <f>I114+I109</f>
        <v>78</v>
      </c>
      <c r="J108" s="239">
        <f>J114+J109</f>
        <v>93</v>
      </c>
      <c r="K108" s="239">
        <f>K114+K109</f>
        <v>3</v>
      </c>
    </row>
    <row r="109" spans="1:11" ht="75">
      <c r="A109" s="289"/>
      <c r="B109" s="11"/>
      <c r="C109" s="242" t="s">
        <v>112</v>
      </c>
      <c r="D109" s="246" t="s">
        <v>30</v>
      </c>
      <c r="E109" s="246" t="s">
        <v>88</v>
      </c>
      <c r="F109" s="248" t="s">
        <v>111</v>
      </c>
      <c r="G109" s="248" t="s">
        <v>113</v>
      </c>
      <c r="H109" s="249"/>
      <c r="I109" s="239">
        <v>3</v>
      </c>
      <c r="J109" s="239">
        <v>3</v>
      </c>
      <c r="K109" s="239">
        <v>3</v>
      </c>
    </row>
    <row r="110" spans="1:11" ht="18.75">
      <c r="A110" s="289"/>
      <c r="B110" s="11"/>
      <c r="C110" s="247" t="s">
        <v>159</v>
      </c>
      <c r="D110" s="246" t="s">
        <v>30</v>
      </c>
      <c r="E110" s="246" t="s">
        <v>88</v>
      </c>
      <c r="F110" s="248" t="s">
        <v>111</v>
      </c>
      <c r="G110" s="248" t="s">
        <v>189</v>
      </c>
      <c r="H110" s="249"/>
      <c r="I110" s="239">
        <v>3</v>
      </c>
      <c r="J110" s="239">
        <v>3</v>
      </c>
      <c r="K110" s="239">
        <v>3</v>
      </c>
    </row>
    <row r="111" spans="1:11" ht="56.25">
      <c r="A111" s="289"/>
      <c r="B111" s="11"/>
      <c r="C111" s="242" t="s">
        <v>193</v>
      </c>
      <c r="D111" s="246" t="s">
        <v>30</v>
      </c>
      <c r="E111" s="246" t="s">
        <v>88</v>
      </c>
      <c r="F111" s="248" t="s">
        <v>111</v>
      </c>
      <c r="G111" s="248" t="s">
        <v>190</v>
      </c>
      <c r="H111" s="249"/>
      <c r="I111" s="239">
        <v>3</v>
      </c>
      <c r="J111" s="239">
        <v>3</v>
      </c>
      <c r="K111" s="239">
        <v>3</v>
      </c>
    </row>
    <row r="112" spans="1:11" ht="93.75">
      <c r="A112" s="289"/>
      <c r="B112" s="11"/>
      <c r="C112" s="254" t="s">
        <v>194</v>
      </c>
      <c r="D112" s="245" t="s">
        <v>30</v>
      </c>
      <c r="E112" s="245" t="s">
        <v>88</v>
      </c>
      <c r="F112" s="245" t="s">
        <v>111</v>
      </c>
      <c r="G112" s="245" t="s">
        <v>191</v>
      </c>
      <c r="H112" s="255"/>
      <c r="I112" s="237">
        <v>3</v>
      </c>
      <c r="J112" s="237">
        <v>3</v>
      </c>
      <c r="K112" s="234">
        <v>3</v>
      </c>
    </row>
    <row r="113" spans="1:11" ht="36">
      <c r="A113" s="289"/>
      <c r="B113" s="11"/>
      <c r="C113" s="243" t="s">
        <v>146</v>
      </c>
      <c r="D113" s="250" t="s">
        <v>30</v>
      </c>
      <c r="E113" s="250" t="s">
        <v>88</v>
      </c>
      <c r="F113" s="250" t="s">
        <v>111</v>
      </c>
      <c r="G113" s="250" t="s">
        <v>191</v>
      </c>
      <c r="H113" s="250">
        <v>600</v>
      </c>
      <c r="I113" s="238">
        <v>3</v>
      </c>
      <c r="J113" s="238">
        <v>3</v>
      </c>
      <c r="K113" s="235">
        <v>3</v>
      </c>
    </row>
    <row r="114" spans="1:11" ht="18.75">
      <c r="A114" s="289"/>
      <c r="B114" s="11"/>
      <c r="C114" s="96" t="s">
        <v>45</v>
      </c>
      <c r="D114" s="88" t="s">
        <v>30</v>
      </c>
      <c r="E114" s="88" t="s">
        <v>88</v>
      </c>
      <c r="F114" s="97" t="s">
        <v>111</v>
      </c>
      <c r="G114" s="97" t="s">
        <v>57</v>
      </c>
      <c r="H114" s="88" t="s">
        <v>21</v>
      </c>
      <c r="I114" s="148">
        <f aca="true" t="shared" si="14" ref="I114:K116">I115</f>
        <v>75</v>
      </c>
      <c r="J114" s="148">
        <f t="shared" si="14"/>
        <v>90</v>
      </c>
      <c r="K114" s="149">
        <f t="shared" si="14"/>
        <v>0</v>
      </c>
    </row>
    <row r="115" spans="1:11" ht="18.75">
      <c r="A115" s="289"/>
      <c r="B115" s="11"/>
      <c r="C115" s="96" t="s">
        <v>47</v>
      </c>
      <c r="D115" s="88" t="s">
        <v>30</v>
      </c>
      <c r="E115" s="97" t="s">
        <v>88</v>
      </c>
      <c r="F115" s="97" t="s">
        <v>111</v>
      </c>
      <c r="G115" s="97" t="s">
        <v>58</v>
      </c>
      <c r="H115" s="97"/>
      <c r="I115" s="148">
        <f t="shared" si="14"/>
        <v>75</v>
      </c>
      <c r="J115" s="148">
        <f t="shared" si="14"/>
        <v>90</v>
      </c>
      <c r="K115" s="148">
        <f t="shared" si="14"/>
        <v>0</v>
      </c>
    </row>
    <row r="116" spans="1:11" ht="36" customHeight="1">
      <c r="A116" s="289"/>
      <c r="B116" s="11"/>
      <c r="C116" s="133" t="s">
        <v>124</v>
      </c>
      <c r="D116" s="124" t="s">
        <v>30</v>
      </c>
      <c r="E116" s="124" t="s">
        <v>88</v>
      </c>
      <c r="F116" s="123" t="s">
        <v>111</v>
      </c>
      <c r="G116" s="123" t="s">
        <v>123</v>
      </c>
      <c r="H116" s="134"/>
      <c r="I116" s="139">
        <f t="shared" si="14"/>
        <v>75</v>
      </c>
      <c r="J116" s="139">
        <f t="shared" si="14"/>
        <v>90</v>
      </c>
      <c r="K116" s="146">
        <f t="shared" si="14"/>
        <v>0</v>
      </c>
    </row>
    <row r="117" spans="1:11" ht="36">
      <c r="A117" s="289"/>
      <c r="B117" s="11"/>
      <c r="C117" s="92" t="s">
        <v>137</v>
      </c>
      <c r="D117" s="107" t="s">
        <v>30</v>
      </c>
      <c r="E117" s="107" t="s">
        <v>88</v>
      </c>
      <c r="F117" s="107" t="s">
        <v>111</v>
      </c>
      <c r="G117" s="107" t="s">
        <v>123</v>
      </c>
      <c r="H117" s="107" t="s">
        <v>127</v>
      </c>
      <c r="I117" s="17">
        <v>75</v>
      </c>
      <c r="J117" s="17">
        <v>90</v>
      </c>
      <c r="K117" s="12">
        <v>0</v>
      </c>
    </row>
    <row r="118" spans="1:11" ht="18.75">
      <c r="A118" s="289"/>
      <c r="B118" s="11"/>
      <c r="C118" s="30" t="s">
        <v>6</v>
      </c>
      <c r="D118" s="29" t="s">
        <v>30</v>
      </c>
      <c r="E118" s="29" t="s">
        <v>90</v>
      </c>
      <c r="F118" s="29"/>
      <c r="G118" s="29" t="s">
        <v>21</v>
      </c>
      <c r="H118" s="29" t="s">
        <v>21</v>
      </c>
      <c r="I118" s="76">
        <f>I119+I124+I129</f>
        <v>3236.5</v>
      </c>
      <c r="J118" s="76">
        <f>J119+J124+J129</f>
        <v>1673.1</v>
      </c>
      <c r="K118" s="77">
        <f>K119+K124+K129</f>
        <v>550.6999999999999</v>
      </c>
    </row>
    <row r="119" spans="1:11" ht="18.75">
      <c r="A119" s="289"/>
      <c r="B119" s="11"/>
      <c r="C119" s="30" t="s">
        <v>7</v>
      </c>
      <c r="D119" s="29" t="s">
        <v>30</v>
      </c>
      <c r="E119" s="29" t="s">
        <v>90</v>
      </c>
      <c r="F119" s="29" t="s">
        <v>82</v>
      </c>
      <c r="G119" s="29"/>
      <c r="H119" s="29"/>
      <c r="I119" s="177">
        <f aca="true" t="shared" si="15" ref="I119:K122">I120</f>
        <v>507.1</v>
      </c>
      <c r="J119" s="177">
        <f t="shared" si="15"/>
        <v>0</v>
      </c>
      <c r="K119" s="177">
        <f t="shared" si="15"/>
        <v>0</v>
      </c>
    </row>
    <row r="120" spans="1:11" ht="18.75">
      <c r="A120" s="289"/>
      <c r="B120" s="11"/>
      <c r="C120" s="96" t="s">
        <v>45</v>
      </c>
      <c r="D120" s="88" t="s">
        <v>30</v>
      </c>
      <c r="E120" s="88" t="s">
        <v>90</v>
      </c>
      <c r="F120" s="97" t="s">
        <v>82</v>
      </c>
      <c r="G120" s="97" t="s">
        <v>57</v>
      </c>
      <c r="H120" s="88" t="s">
        <v>21</v>
      </c>
      <c r="I120" s="141">
        <f t="shared" si="15"/>
        <v>507.1</v>
      </c>
      <c r="J120" s="141">
        <f t="shared" si="15"/>
        <v>0</v>
      </c>
      <c r="K120" s="155">
        <f t="shared" si="15"/>
        <v>0</v>
      </c>
    </row>
    <row r="121" spans="1:11" ht="18.75">
      <c r="A121" s="289"/>
      <c r="B121" s="11"/>
      <c r="C121" s="96" t="s">
        <v>47</v>
      </c>
      <c r="D121" s="88" t="s">
        <v>30</v>
      </c>
      <c r="E121" s="97" t="s">
        <v>90</v>
      </c>
      <c r="F121" s="97" t="s">
        <v>82</v>
      </c>
      <c r="G121" s="97" t="s">
        <v>58</v>
      </c>
      <c r="H121" s="97"/>
      <c r="I121" s="141">
        <f>I122</f>
        <v>507.1</v>
      </c>
      <c r="J121" s="141">
        <f t="shared" si="15"/>
        <v>0</v>
      </c>
      <c r="K121" s="141">
        <f t="shared" si="15"/>
        <v>0</v>
      </c>
    </row>
    <row r="122" spans="1:11" ht="56.25">
      <c r="A122" s="289"/>
      <c r="B122" s="11"/>
      <c r="C122" s="131" t="s">
        <v>196</v>
      </c>
      <c r="D122" s="124" t="s">
        <v>30</v>
      </c>
      <c r="E122" s="35" t="s">
        <v>90</v>
      </c>
      <c r="F122" s="35" t="s">
        <v>82</v>
      </c>
      <c r="G122" s="35" t="s">
        <v>195</v>
      </c>
      <c r="H122" s="178"/>
      <c r="I122" s="135">
        <f t="shared" si="15"/>
        <v>507.1</v>
      </c>
      <c r="J122" s="135">
        <f t="shared" si="15"/>
        <v>0</v>
      </c>
      <c r="K122" s="135">
        <f t="shared" si="15"/>
        <v>0</v>
      </c>
    </row>
    <row r="123" spans="1:11" ht="36">
      <c r="A123" s="289"/>
      <c r="B123" s="11"/>
      <c r="C123" s="86" t="s">
        <v>137</v>
      </c>
      <c r="D123" s="83" t="s">
        <v>30</v>
      </c>
      <c r="E123" s="83" t="s">
        <v>90</v>
      </c>
      <c r="F123" s="83" t="s">
        <v>82</v>
      </c>
      <c r="G123" s="83" t="s">
        <v>195</v>
      </c>
      <c r="H123" s="83" t="s">
        <v>127</v>
      </c>
      <c r="I123" s="87">
        <v>507.1</v>
      </c>
      <c r="J123" s="87">
        <v>0</v>
      </c>
      <c r="K123" s="91">
        <v>0</v>
      </c>
    </row>
    <row r="124" spans="1:11" ht="24.75" customHeight="1">
      <c r="A124" s="289"/>
      <c r="B124" s="11"/>
      <c r="C124" s="30" t="s">
        <v>8</v>
      </c>
      <c r="D124" s="88" t="s">
        <v>30</v>
      </c>
      <c r="E124" s="29" t="s">
        <v>90</v>
      </c>
      <c r="F124" s="29" t="s">
        <v>83</v>
      </c>
      <c r="G124" s="29"/>
      <c r="H124" s="29"/>
      <c r="I124" s="78">
        <f aca="true" t="shared" si="16" ref="I124:K127">I125</f>
        <v>235.1</v>
      </c>
      <c r="J124" s="76">
        <f t="shared" si="16"/>
        <v>244.5</v>
      </c>
      <c r="K124" s="77">
        <f t="shared" si="16"/>
        <v>0</v>
      </c>
    </row>
    <row r="125" spans="1:11" ht="24.75" customHeight="1">
      <c r="A125" s="289"/>
      <c r="B125" s="11"/>
      <c r="C125" s="30" t="s">
        <v>45</v>
      </c>
      <c r="D125" s="88" t="s">
        <v>30</v>
      </c>
      <c r="E125" s="29" t="s">
        <v>90</v>
      </c>
      <c r="F125" s="29" t="s">
        <v>83</v>
      </c>
      <c r="G125" s="29" t="s">
        <v>57</v>
      </c>
      <c r="H125" s="29"/>
      <c r="I125" s="76">
        <f t="shared" si="16"/>
        <v>235.1</v>
      </c>
      <c r="J125" s="76">
        <f t="shared" si="16"/>
        <v>244.5</v>
      </c>
      <c r="K125" s="77">
        <f t="shared" si="16"/>
        <v>0</v>
      </c>
    </row>
    <row r="126" spans="1:11" ht="18.75">
      <c r="A126" s="289"/>
      <c r="B126" s="11"/>
      <c r="C126" s="30" t="s">
        <v>46</v>
      </c>
      <c r="D126" s="88" t="s">
        <v>30</v>
      </c>
      <c r="E126" s="29" t="s">
        <v>90</v>
      </c>
      <c r="F126" s="29" t="s">
        <v>83</v>
      </c>
      <c r="G126" s="29" t="s">
        <v>58</v>
      </c>
      <c r="H126" s="29"/>
      <c r="I126" s="78">
        <f t="shared" si="16"/>
        <v>235.1</v>
      </c>
      <c r="J126" s="78">
        <f t="shared" si="16"/>
        <v>244.5</v>
      </c>
      <c r="K126" s="78">
        <f t="shared" si="16"/>
        <v>0</v>
      </c>
    </row>
    <row r="127" spans="1:11" ht="40.5" customHeight="1">
      <c r="A127" s="289"/>
      <c r="B127" s="11"/>
      <c r="C127" s="251" t="s">
        <v>106</v>
      </c>
      <c r="D127" s="252" t="s">
        <v>30</v>
      </c>
      <c r="E127" s="252" t="s">
        <v>90</v>
      </c>
      <c r="F127" s="252" t="s">
        <v>83</v>
      </c>
      <c r="G127" s="252" t="s">
        <v>105</v>
      </c>
      <c r="H127" s="253"/>
      <c r="I127" s="241">
        <f t="shared" si="16"/>
        <v>235.1</v>
      </c>
      <c r="J127" s="241">
        <f t="shared" si="16"/>
        <v>244.5</v>
      </c>
      <c r="K127" s="241">
        <f t="shared" si="16"/>
        <v>0</v>
      </c>
    </row>
    <row r="128" spans="1:11" ht="36">
      <c r="A128" s="289"/>
      <c r="B128" s="11"/>
      <c r="C128" s="256" t="s">
        <v>137</v>
      </c>
      <c r="D128" s="244" t="s">
        <v>30</v>
      </c>
      <c r="E128" s="244" t="s">
        <v>90</v>
      </c>
      <c r="F128" s="244" t="s">
        <v>83</v>
      </c>
      <c r="G128" s="244" t="s">
        <v>105</v>
      </c>
      <c r="H128" s="244" t="s">
        <v>127</v>
      </c>
      <c r="I128" s="240">
        <v>235.1</v>
      </c>
      <c r="J128" s="240">
        <v>244.5</v>
      </c>
      <c r="K128" s="236">
        <v>0</v>
      </c>
    </row>
    <row r="129" spans="1:11" ht="18.75">
      <c r="A129" s="289"/>
      <c r="B129" s="11"/>
      <c r="C129" s="28" t="s">
        <v>13</v>
      </c>
      <c r="D129" s="38" t="s">
        <v>30</v>
      </c>
      <c r="E129" s="27" t="s">
        <v>90</v>
      </c>
      <c r="F129" s="182" t="s">
        <v>84</v>
      </c>
      <c r="G129" s="112"/>
      <c r="H129" s="112"/>
      <c r="I129" s="115">
        <f>I135+I140+I130</f>
        <v>2494.3</v>
      </c>
      <c r="J129" s="258">
        <f>J135+J140+J130</f>
        <v>1428.6</v>
      </c>
      <c r="K129" s="258">
        <f>K135+K140+K130</f>
        <v>550.6999999999999</v>
      </c>
    </row>
    <row r="130" spans="1:11" s="232" customFormat="1" ht="75">
      <c r="A130" s="289"/>
      <c r="B130" s="233"/>
      <c r="C130" s="259" t="s">
        <v>168</v>
      </c>
      <c r="D130" s="262" t="s">
        <v>30</v>
      </c>
      <c r="E130" s="267" t="s">
        <v>90</v>
      </c>
      <c r="F130" s="268" t="s">
        <v>84</v>
      </c>
      <c r="G130" s="262" t="s">
        <v>122</v>
      </c>
      <c r="H130" s="269"/>
      <c r="I130" s="260">
        <v>1200</v>
      </c>
      <c r="J130" s="260">
        <v>0</v>
      </c>
      <c r="K130" s="261">
        <v>0</v>
      </c>
    </row>
    <row r="131" spans="1:11" s="232" customFormat="1" ht="18.75">
      <c r="A131" s="289"/>
      <c r="B131" s="233"/>
      <c r="C131" s="259" t="s">
        <v>159</v>
      </c>
      <c r="D131" s="262" t="s">
        <v>30</v>
      </c>
      <c r="E131" s="267" t="s">
        <v>90</v>
      </c>
      <c r="F131" s="268" t="s">
        <v>84</v>
      </c>
      <c r="G131" s="262" t="s">
        <v>176</v>
      </c>
      <c r="H131" s="269"/>
      <c r="I131" s="260">
        <v>1200</v>
      </c>
      <c r="J131" s="260">
        <v>0</v>
      </c>
      <c r="K131" s="261">
        <v>0</v>
      </c>
    </row>
    <row r="132" spans="1:11" s="232" customFormat="1" ht="75">
      <c r="A132" s="289"/>
      <c r="B132" s="233"/>
      <c r="C132" s="270" t="s">
        <v>172</v>
      </c>
      <c r="D132" s="262" t="s">
        <v>30</v>
      </c>
      <c r="E132" s="267" t="s">
        <v>90</v>
      </c>
      <c r="F132" s="268" t="s">
        <v>84</v>
      </c>
      <c r="G132" s="262" t="s">
        <v>173</v>
      </c>
      <c r="H132" s="271"/>
      <c r="I132" s="272">
        <v>1200</v>
      </c>
      <c r="J132" s="272">
        <v>0</v>
      </c>
      <c r="K132" s="273">
        <v>0</v>
      </c>
    </row>
    <row r="133" spans="1:11" s="232" customFormat="1" ht="93.75">
      <c r="A133" s="289"/>
      <c r="B133" s="233"/>
      <c r="C133" s="274" t="s">
        <v>98</v>
      </c>
      <c r="D133" s="275" t="s">
        <v>30</v>
      </c>
      <c r="E133" s="267" t="s">
        <v>90</v>
      </c>
      <c r="F133" s="268" t="s">
        <v>84</v>
      </c>
      <c r="G133" s="280" t="s">
        <v>174</v>
      </c>
      <c r="H133" s="276"/>
      <c r="I133" s="263">
        <v>1200</v>
      </c>
      <c r="J133" s="263">
        <v>0</v>
      </c>
      <c r="K133" s="264">
        <v>0</v>
      </c>
    </row>
    <row r="134" spans="1:11" s="232" customFormat="1" ht="36">
      <c r="A134" s="289"/>
      <c r="B134" s="233"/>
      <c r="C134" s="265" t="s">
        <v>137</v>
      </c>
      <c r="D134" s="276" t="s">
        <v>30</v>
      </c>
      <c r="E134" s="277" t="s">
        <v>90</v>
      </c>
      <c r="F134" s="277" t="s">
        <v>84</v>
      </c>
      <c r="G134" s="266" t="s">
        <v>174</v>
      </c>
      <c r="H134" s="266" t="s">
        <v>127</v>
      </c>
      <c r="I134" s="278">
        <v>1200</v>
      </c>
      <c r="J134" s="278">
        <v>0</v>
      </c>
      <c r="K134" s="279">
        <v>0</v>
      </c>
    </row>
    <row r="135" spans="1:11" ht="87" customHeight="1">
      <c r="A135" s="289"/>
      <c r="B135" s="11"/>
      <c r="C135" s="96" t="s">
        <v>198</v>
      </c>
      <c r="D135" s="97" t="s">
        <v>30</v>
      </c>
      <c r="E135" s="88" t="s">
        <v>90</v>
      </c>
      <c r="F135" s="97" t="s">
        <v>84</v>
      </c>
      <c r="G135" s="97" t="s">
        <v>77</v>
      </c>
      <c r="H135" s="98"/>
      <c r="I135" s="141">
        <f aca="true" t="shared" si="17" ref="I135:K136">I137</f>
        <v>44.5</v>
      </c>
      <c r="J135" s="141">
        <f t="shared" si="17"/>
        <v>46.3</v>
      </c>
      <c r="K135" s="155">
        <f t="shared" si="17"/>
        <v>48.1</v>
      </c>
    </row>
    <row r="136" spans="1:11" ht="27" customHeight="1">
      <c r="A136" s="289"/>
      <c r="B136" s="11"/>
      <c r="C136" s="96" t="s">
        <v>159</v>
      </c>
      <c r="D136" s="97" t="s">
        <v>30</v>
      </c>
      <c r="E136" s="88" t="s">
        <v>90</v>
      </c>
      <c r="F136" s="97" t="s">
        <v>84</v>
      </c>
      <c r="G136" s="97" t="s">
        <v>197</v>
      </c>
      <c r="H136" s="98"/>
      <c r="I136" s="141">
        <f t="shared" si="17"/>
        <v>44.5</v>
      </c>
      <c r="J136" s="141">
        <f t="shared" si="17"/>
        <v>46.3</v>
      </c>
      <c r="K136" s="155">
        <f t="shared" si="17"/>
        <v>48.1</v>
      </c>
    </row>
    <row r="137" spans="1:11" ht="37.5">
      <c r="A137" s="289"/>
      <c r="B137" s="11"/>
      <c r="C137" s="142" t="s">
        <v>199</v>
      </c>
      <c r="D137" s="143" t="s">
        <v>30</v>
      </c>
      <c r="E137" s="38" t="s">
        <v>90</v>
      </c>
      <c r="F137" s="143" t="s">
        <v>84</v>
      </c>
      <c r="G137" s="143" t="s">
        <v>200</v>
      </c>
      <c r="H137" s="156"/>
      <c r="I137" s="157">
        <f aca="true" t="shared" si="18" ref="I137:K138">I138</f>
        <v>44.5</v>
      </c>
      <c r="J137" s="157">
        <f t="shared" si="18"/>
        <v>46.3</v>
      </c>
      <c r="K137" s="158">
        <f t="shared" si="18"/>
        <v>48.1</v>
      </c>
    </row>
    <row r="138" spans="1:11" ht="33.75" customHeight="1">
      <c r="A138" s="289"/>
      <c r="B138" s="11"/>
      <c r="C138" s="174" t="s">
        <v>202</v>
      </c>
      <c r="D138" s="124" t="s">
        <v>30</v>
      </c>
      <c r="E138" s="124" t="s">
        <v>90</v>
      </c>
      <c r="F138" s="123" t="s">
        <v>84</v>
      </c>
      <c r="G138" s="123" t="s">
        <v>201</v>
      </c>
      <c r="H138" s="134"/>
      <c r="I138" s="139">
        <f t="shared" si="18"/>
        <v>44.5</v>
      </c>
      <c r="J138" s="139">
        <f t="shared" si="18"/>
        <v>46.3</v>
      </c>
      <c r="K138" s="146">
        <f t="shared" si="18"/>
        <v>48.1</v>
      </c>
    </row>
    <row r="139" spans="1:11" ht="36">
      <c r="A139" s="289"/>
      <c r="B139" s="11"/>
      <c r="C139" s="40" t="s">
        <v>137</v>
      </c>
      <c r="D139" s="107" t="s">
        <v>30</v>
      </c>
      <c r="E139" s="107" t="s">
        <v>90</v>
      </c>
      <c r="F139" s="107" t="s">
        <v>84</v>
      </c>
      <c r="G139" s="107" t="s">
        <v>201</v>
      </c>
      <c r="H139" s="107" t="s">
        <v>127</v>
      </c>
      <c r="I139" s="17">
        <v>44.5</v>
      </c>
      <c r="J139" s="17">
        <v>46.3</v>
      </c>
      <c r="K139" s="12">
        <v>48.1</v>
      </c>
    </row>
    <row r="140" spans="1:11" ht="56.25">
      <c r="A140" s="289"/>
      <c r="B140" s="11"/>
      <c r="C140" s="30" t="s">
        <v>208</v>
      </c>
      <c r="D140" s="29" t="s">
        <v>30</v>
      </c>
      <c r="E140" s="39" t="s">
        <v>90</v>
      </c>
      <c r="F140" s="116" t="s">
        <v>84</v>
      </c>
      <c r="G140" s="116" t="s">
        <v>150</v>
      </c>
      <c r="H140" s="111"/>
      <c r="I140" s="78">
        <f>I142</f>
        <v>1249.8</v>
      </c>
      <c r="J140" s="76">
        <f>J142</f>
        <v>1382.3</v>
      </c>
      <c r="K140" s="77">
        <f>K142</f>
        <v>502.59999999999997</v>
      </c>
    </row>
    <row r="141" spans="1:11" ht="18.75">
      <c r="A141" s="289"/>
      <c r="B141" s="11"/>
      <c r="C141" s="96" t="s">
        <v>159</v>
      </c>
      <c r="D141" s="29" t="s">
        <v>30</v>
      </c>
      <c r="E141" s="39" t="s">
        <v>90</v>
      </c>
      <c r="F141" s="116" t="s">
        <v>84</v>
      </c>
      <c r="G141" s="116" t="s">
        <v>203</v>
      </c>
      <c r="H141" s="29"/>
      <c r="I141" s="78">
        <f>I142</f>
        <v>1249.8</v>
      </c>
      <c r="J141" s="78">
        <f>J142</f>
        <v>1382.3</v>
      </c>
      <c r="K141" s="78">
        <f>K142</f>
        <v>502.59999999999997</v>
      </c>
    </row>
    <row r="142" spans="1:11" ht="36" customHeight="1">
      <c r="A142" s="289"/>
      <c r="B142" s="11"/>
      <c r="C142" s="30" t="s">
        <v>209</v>
      </c>
      <c r="D142" s="29" t="s">
        <v>30</v>
      </c>
      <c r="E142" s="39" t="s">
        <v>90</v>
      </c>
      <c r="F142" s="116" t="s">
        <v>84</v>
      </c>
      <c r="G142" s="116" t="s">
        <v>204</v>
      </c>
      <c r="H142" s="29"/>
      <c r="I142" s="78">
        <f>I143+I14+I147+I145</f>
        <v>1249.8</v>
      </c>
      <c r="J142" s="78">
        <f>J143+J14+J147+J145</f>
        <v>1382.3</v>
      </c>
      <c r="K142" s="78">
        <f>K143+K14+K147+K145</f>
        <v>502.59999999999997</v>
      </c>
    </row>
    <row r="143" spans="1:11" ht="18.75">
      <c r="A143" s="289"/>
      <c r="B143" s="11"/>
      <c r="C143" s="131" t="s">
        <v>72</v>
      </c>
      <c r="D143" s="35" t="s">
        <v>30</v>
      </c>
      <c r="E143" s="35" t="s">
        <v>90</v>
      </c>
      <c r="F143" s="116" t="s">
        <v>84</v>
      </c>
      <c r="G143" s="116" t="s">
        <v>205</v>
      </c>
      <c r="H143" s="35"/>
      <c r="I143" s="183">
        <f>I144</f>
        <v>789.1</v>
      </c>
      <c r="J143" s="183">
        <f>J144</f>
        <v>879.3</v>
      </c>
      <c r="K143" s="114">
        <f>K144</f>
        <v>255</v>
      </c>
    </row>
    <row r="144" spans="1:11" ht="36">
      <c r="A144" s="289"/>
      <c r="B144" s="11"/>
      <c r="C144" s="40" t="s">
        <v>137</v>
      </c>
      <c r="D144" s="33" t="s">
        <v>30</v>
      </c>
      <c r="E144" s="33" t="s">
        <v>90</v>
      </c>
      <c r="F144" s="33" t="s">
        <v>84</v>
      </c>
      <c r="G144" s="33" t="s">
        <v>205</v>
      </c>
      <c r="H144" s="33" t="s">
        <v>127</v>
      </c>
      <c r="I144" s="93">
        <f>639.1+150</f>
        <v>789.1</v>
      </c>
      <c r="J144" s="93">
        <f>723.3+156</f>
        <v>879.3</v>
      </c>
      <c r="K144" s="95">
        <f>802-547</f>
        <v>255</v>
      </c>
    </row>
    <row r="145" spans="1:11" ht="75">
      <c r="A145" s="289"/>
      <c r="B145" s="11"/>
      <c r="C145" s="231" t="s">
        <v>103</v>
      </c>
      <c r="D145" s="79" t="s">
        <v>30</v>
      </c>
      <c r="E145" s="80" t="s">
        <v>90</v>
      </c>
      <c r="F145" s="80" t="s">
        <v>84</v>
      </c>
      <c r="G145" s="190" t="s">
        <v>206</v>
      </c>
      <c r="H145" s="191"/>
      <c r="I145" s="145">
        <f>I146</f>
        <v>375.8</v>
      </c>
      <c r="J145" s="145">
        <f>J146</f>
        <v>503</v>
      </c>
      <c r="K145" s="184">
        <f>K146</f>
        <v>155.7</v>
      </c>
    </row>
    <row r="146" spans="1:11" ht="36">
      <c r="A146" s="289"/>
      <c r="B146" s="11"/>
      <c r="C146" s="40" t="s">
        <v>137</v>
      </c>
      <c r="D146" s="107" t="s">
        <v>30</v>
      </c>
      <c r="E146" s="33" t="s">
        <v>90</v>
      </c>
      <c r="F146" s="33" t="s">
        <v>84</v>
      </c>
      <c r="G146" s="33" t="s">
        <v>206</v>
      </c>
      <c r="H146" s="33" t="s">
        <v>127</v>
      </c>
      <c r="I146" s="94">
        <v>375.8</v>
      </c>
      <c r="J146" s="94">
        <v>503</v>
      </c>
      <c r="K146" s="95">
        <v>155.7</v>
      </c>
    </row>
    <row r="147" spans="1:11" ht="18.75">
      <c r="A147" s="289"/>
      <c r="B147" s="11"/>
      <c r="C147" s="131" t="s">
        <v>144</v>
      </c>
      <c r="D147" s="124" t="s">
        <v>30</v>
      </c>
      <c r="E147" s="35" t="s">
        <v>90</v>
      </c>
      <c r="F147" s="35" t="s">
        <v>84</v>
      </c>
      <c r="G147" s="116" t="s">
        <v>207</v>
      </c>
      <c r="H147" s="178"/>
      <c r="I147" s="145">
        <f>I148</f>
        <v>84.9</v>
      </c>
      <c r="J147" s="145">
        <f>J148</f>
        <v>0</v>
      </c>
      <c r="K147" s="184">
        <f>K148</f>
        <v>91.9</v>
      </c>
    </row>
    <row r="148" spans="1:11" ht="36">
      <c r="A148" s="289"/>
      <c r="B148" s="11"/>
      <c r="C148" s="86" t="s">
        <v>137</v>
      </c>
      <c r="D148" s="137" t="s">
        <v>30</v>
      </c>
      <c r="E148" s="83" t="s">
        <v>90</v>
      </c>
      <c r="F148" s="83" t="s">
        <v>84</v>
      </c>
      <c r="G148" s="83" t="s">
        <v>207</v>
      </c>
      <c r="H148" s="83" t="s">
        <v>127</v>
      </c>
      <c r="I148" s="87">
        <v>84.9</v>
      </c>
      <c r="J148" s="87">
        <v>0</v>
      </c>
      <c r="K148" s="91">
        <v>91.9</v>
      </c>
    </row>
    <row r="149" spans="1:11" ht="18.75">
      <c r="A149" s="289"/>
      <c r="B149" s="11"/>
      <c r="C149" s="96" t="s">
        <v>48</v>
      </c>
      <c r="D149" s="88" t="s">
        <v>30</v>
      </c>
      <c r="E149" s="110" t="s">
        <v>87</v>
      </c>
      <c r="F149" s="111"/>
      <c r="G149" s="111" t="s">
        <v>21</v>
      </c>
      <c r="H149" s="111" t="s">
        <v>21</v>
      </c>
      <c r="I149" s="141">
        <f aca="true" t="shared" si="19" ref="I149:K150">I150</f>
        <v>25211.7</v>
      </c>
      <c r="J149" s="141">
        <f t="shared" si="19"/>
        <v>25779</v>
      </c>
      <c r="K149" s="141">
        <f t="shared" si="19"/>
        <v>36143.7</v>
      </c>
    </row>
    <row r="150" spans="1:11" ht="18.75">
      <c r="A150" s="289"/>
      <c r="B150" s="11"/>
      <c r="C150" s="96" t="s">
        <v>22</v>
      </c>
      <c r="D150" s="97" t="s">
        <v>30</v>
      </c>
      <c r="E150" s="110" t="s">
        <v>87</v>
      </c>
      <c r="F150" s="35" t="s">
        <v>82</v>
      </c>
      <c r="G150" s="116" t="s">
        <v>21</v>
      </c>
      <c r="H150" s="116" t="s">
        <v>21</v>
      </c>
      <c r="I150" s="139">
        <f t="shared" si="19"/>
        <v>25211.7</v>
      </c>
      <c r="J150" s="139">
        <f t="shared" si="19"/>
        <v>25779</v>
      </c>
      <c r="K150" s="146">
        <f t="shared" si="19"/>
        <v>36143.7</v>
      </c>
    </row>
    <row r="151" spans="1:11" ht="56.25" customHeight="1">
      <c r="A151" s="289"/>
      <c r="B151" s="11"/>
      <c r="C151" s="186" t="s">
        <v>212</v>
      </c>
      <c r="D151" s="187" t="s">
        <v>30</v>
      </c>
      <c r="E151" s="27" t="s">
        <v>87</v>
      </c>
      <c r="F151" s="29" t="s">
        <v>82</v>
      </c>
      <c r="G151" s="29" t="s">
        <v>75</v>
      </c>
      <c r="H151" s="116"/>
      <c r="I151" s="139">
        <f>I152+I159</f>
        <v>25211.7</v>
      </c>
      <c r="J151" s="139">
        <f>J152+J159</f>
        <v>25779</v>
      </c>
      <c r="K151" s="139">
        <f>K152+K159</f>
        <v>36143.7</v>
      </c>
    </row>
    <row r="152" spans="1:11" ht="32.25" customHeight="1">
      <c r="A152" s="289"/>
      <c r="B152" s="11"/>
      <c r="C152" s="96" t="s">
        <v>159</v>
      </c>
      <c r="D152" s="123" t="s">
        <v>30</v>
      </c>
      <c r="E152" s="29" t="s">
        <v>87</v>
      </c>
      <c r="F152" s="29" t="s">
        <v>82</v>
      </c>
      <c r="G152" s="29" t="s">
        <v>211</v>
      </c>
      <c r="H152" s="119"/>
      <c r="I152" s="160">
        <f>I153</f>
        <v>8357.8</v>
      </c>
      <c r="J152" s="160">
        <f>J153</f>
        <v>8925.099999999999</v>
      </c>
      <c r="K152" s="160">
        <f>K153</f>
        <v>9186.3</v>
      </c>
    </row>
    <row r="153" spans="1:11" ht="36.75" customHeight="1">
      <c r="A153" s="289"/>
      <c r="B153" s="11"/>
      <c r="C153" s="179" t="s">
        <v>213</v>
      </c>
      <c r="D153" s="123" t="s">
        <v>30</v>
      </c>
      <c r="E153" s="29" t="s">
        <v>87</v>
      </c>
      <c r="F153" s="29" t="s">
        <v>82</v>
      </c>
      <c r="G153" s="29" t="s">
        <v>210</v>
      </c>
      <c r="H153" s="119"/>
      <c r="I153" s="160">
        <f>I154+I157</f>
        <v>8357.8</v>
      </c>
      <c r="J153" s="160">
        <f>J154+J157</f>
        <v>8925.099999999999</v>
      </c>
      <c r="K153" s="160">
        <f>K154+K157</f>
        <v>9186.3</v>
      </c>
    </row>
    <row r="154" spans="1:11" ht="37.5">
      <c r="A154" s="289"/>
      <c r="B154" s="11"/>
      <c r="C154" s="118" t="s">
        <v>214</v>
      </c>
      <c r="D154" s="39" t="s">
        <v>30</v>
      </c>
      <c r="E154" s="119" t="s">
        <v>87</v>
      </c>
      <c r="F154" s="39" t="s">
        <v>82</v>
      </c>
      <c r="G154" s="39" t="s">
        <v>219</v>
      </c>
      <c r="H154" s="120"/>
      <c r="I154" s="160">
        <f>I155+I156</f>
        <v>5779</v>
      </c>
      <c r="J154" s="160">
        <f>J155+J156</f>
        <v>6346.299999999999</v>
      </c>
      <c r="K154" s="160">
        <f>K155+K156</f>
        <v>6607.5</v>
      </c>
    </row>
    <row r="155" spans="1:11" ht="60.75" customHeight="1">
      <c r="A155" s="289"/>
      <c r="B155" s="11"/>
      <c r="C155" s="82" t="s">
        <v>132</v>
      </c>
      <c r="D155" s="134" t="s">
        <v>30</v>
      </c>
      <c r="E155" s="178" t="s">
        <v>87</v>
      </c>
      <c r="F155" s="178" t="s">
        <v>82</v>
      </c>
      <c r="G155" s="178" t="s">
        <v>219</v>
      </c>
      <c r="H155" s="178" t="s">
        <v>126</v>
      </c>
      <c r="I155" s="181">
        <v>4948</v>
      </c>
      <c r="J155" s="188">
        <v>5480.9</v>
      </c>
      <c r="K155" s="189">
        <v>5706.2</v>
      </c>
    </row>
    <row r="156" spans="1:11" ht="36">
      <c r="A156" s="289"/>
      <c r="B156" s="11"/>
      <c r="C156" s="86" t="s">
        <v>137</v>
      </c>
      <c r="D156" s="83" t="s">
        <v>30</v>
      </c>
      <c r="E156" s="83" t="s">
        <v>87</v>
      </c>
      <c r="F156" s="83" t="s">
        <v>82</v>
      </c>
      <c r="G156" s="83" t="s">
        <v>219</v>
      </c>
      <c r="H156" s="83" t="s">
        <v>127</v>
      </c>
      <c r="I156" s="172">
        <v>831</v>
      </c>
      <c r="J156" s="172">
        <v>865.4</v>
      </c>
      <c r="K156" s="173">
        <v>901.3</v>
      </c>
    </row>
    <row r="157" spans="1:11" ht="111" customHeight="1">
      <c r="A157" s="289"/>
      <c r="B157" s="11"/>
      <c r="C157" s="131" t="s">
        <v>139</v>
      </c>
      <c r="D157" s="35" t="s">
        <v>30</v>
      </c>
      <c r="E157" s="116" t="s">
        <v>87</v>
      </c>
      <c r="F157" s="35" t="s">
        <v>82</v>
      </c>
      <c r="G157" s="35" t="s">
        <v>96</v>
      </c>
      <c r="H157" s="178"/>
      <c r="I157" s="139">
        <f>I158</f>
        <v>2578.8</v>
      </c>
      <c r="J157" s="139">
        <f>J158</f>
        <v>2578.8</v>
      </c>
      <c r="K157" s="146">
        <f>K158</f>
        <v>2578.8</v>
      </c>
    </row>
    <row r="158" spans="1:11" ht="55.5" customHeight="1">
      <c r="A158" s="289"/>
      <c r="B158" s="11"/>
      <c r="C158" s="32" t="s">
        <v>132</v>
      </c>
      <c r="D158" s="107" t="s">
        <v>30</v>
      </c>
      <c r="E158" s="33" t="s">
        <v>87</v>
      </c>
      <c r="F158" s="33" t="s">
        <v>82</v>
      </c>
      <c r="G158" s="33" t="s">
        <v>96</v>
      </c>
      <c r="H158" s="33" t="s">
        <v>126</v>
      </c>
      <c r="I158" s="17">
        <v>2578.8</v>
      </c>
      <c r="J158" s="17">
        <v>2578.8</v>
      </c>
      <c r="K158" s="12">
        <v>2578.8</v>
      </c>
    </row>
    <row r="159" spans="1:11" ht="25.5" customHeight="1">
      <c r="A159" s="289"/>
      <c r="B159" s="11"/>
      <c r="C159" s="226" t="s">
        <v>185</v>
      </c>
      <c r="D159" s="227" t="s">
        <v>223</v>
      </c>
      <c r="E159" s="227" t="s">
        <v>87</v>
      </c>
      <c r="F159" s="227" t="s">
        <v>82</v>
      </c>
      <c r="G159" s="227" t="s">
        <v>224</v>
      </c>
      <c r="H159" s="228"/>
      <c r="I159" s="229">
        <f aca="true" t="shared" si="20" ref="I159:K160">I160</f>
        <v>16853.9</v>
      </c>
      <c r="J159" s="229">
        <f t="shared" si="20"/>
        <v>16853.9</v>
      </c>
      <c r="K159" s="229">
        <f t="shared" si="20"/>
        <v>26957.4</v>
      </c>
    </row>
    <row r="160" spans="1:11" ht="36.75" customHeight="1">
      <c r="A160" s="289"/>
      <c r="B160" s="11"/>
      <c r="C160" s="230" t="s">
        <v>227</v>
      </c>
      <c r="D160" s="227" t="s">
        <v>223</v>
      </c>
      <c r="E160" s="227" t="s">
        <v>87</v>
      </c>
      <c r="F160" s="227" t="s">
        <v>82</v>
      </c>
      <c r="G160" s="227" t="s">
        <v>225</v>
      </c>
      <c r="H160" s="228"/>
      <c r="I160" s="229">
        <f t="shared" si="20"/>
        <v>16853.9</v>
      </c>
      <c r="J160" s="229">
        <f t="shared" si="20"/>
        <v>16853.9</v>
      </c>
      <c r="K160" s="229">
        <f t="shared" si="20"/>
        <v>26957.4</v>
      </c>
    </row>
    <row r="161" spans="1:11" ht="25.5" customHeight="1">
      <c r="A161" s="289"/>
      <c r="B161" s="11"/>
      <c r="C161" s="281" t="s">
        <v>228</v>
      </c>
      <c r="D161" s="218" t="s">
        <v>30</v>
      </c>
      <c r="E161" s="219" t="s">
        <v>87</v>
      </c>
      <c r="F161" s="220" t="s">
        <v>82</v>
      </c>
      <c r="G161" s="220" t="s">
        <v>226</v>
      </c>
      <c r="H161" s="221"/>
      <c r="I161" s="222">
        <f>I162</f>
        <v>16853.9</v>
      </c>
      <c r="J161" s="222">
        <f>J162</f>
        <v>16853.9</v>
      </c>
      <c r="K161" s="222">
        <f>K162</f>
        <v>26957.4</v>
      </c>
    </row>
    <row r="162" spans="1:11" ht="33.75" customHeight="1">
      <c r="A162" s="289"/>
      <c r="B162" s="11"/>
      <c r="C162" s="223" t="s">
        <v>137</v>
      </c>
      <c r="D162" s="224" t="s">
        <v>30</v>
      </c>
      <c r="E162" s="224" t="s">
        <v>87</v>
      </c>
      <c r="F162" s="224" t="s">
        <v>82</v>
      </c>
      <c r="G162" s="224" t="s">
        <v>226</v>
      </c>
      <c r="H162" s="224" t="s">
        <v>127</v>
      </c>
      <c r="I162" s="225">
        <v>16853.9</v>
      </c>
      <c r="J162" s="225">
        <v>16853.9</v>
      </c>
      <c r="K162" s="225">
        <v>26957.4</v>
      </c>
    </row>
    <row r="163" spans="1:11" ht="18.75">
      <c r="A163" s="289"/>
      <c r="B163" s="11"/>
      <c r="C163" s="30" t="s">
        <v>9</v>
      </c>
      <c r="D163" s="29" t="s">
        <v>30</v>
      </c>
      <c r="E163" s="29" t="s">
        <v>86</v>
      </c>
      <c r="F163" s="29"/>
      <c r="G163" s="29"/>
      <c r="H163" s="111"/>
      <c r="I163" s="141">
        <f>I164</f>
        <v>495.9</v>
      </c>
      <c r="J163" s="141">
        <f>J164</f>
        <v>0</v>
      </c>
      <c r="K163" s="141">
        <f>K164</f>
        <v>0</v>
      </c>
    </row>
    <row r="164" spans="1:11" ht="18.75">
      <c r="A164" s="289"/>
      <c r="B164" s="11"/>
      <c r="C164" s="186" t="s">
        <v>34</v>
      </c>
      <c r="D164" s="110" t="s">
        <v>30</v>
      </c>
      <c r="E164" s="29" t="s">
        <v>86</v>
      </c>
      <c r="F164" s="29" t="s">
        <v>82</v>
      </c>
      <c r="G164" s="180"/>
      <c r="H164" s="111"/>
      <c r="I164" s="18">
        <f aca="true" t="shared" si="21" ref="I164:J167">I165</f>
        <v>495.9</v>
      </c>
      <c r="J164" s="18">
        <f t="shared" si="21"/>
        <v>0</v>
      </c>
      <c r="K164" s="19">
        <f>K165</f>
        <v>0</v>
      </c>
    </row>
    <row r="165" spans="1:11" ht="18.75">
      <c r="A165" s="289"/>
      <c r="B165" s="11"/>
      <c r="C165" s="28" t="s">
        <v>45</v>
      </c>
      <c r="D165" s="38" t="s">
        <v>30</v>
      </c>
      <c r="E165" s="27" t="s">
        <v>86</v>
      </c>
      <c r="F165" s="27" t="s">
        <v>82</v>
      </c>
      <c r="G165" s="29" t="s">
        <v>57</v>
      </c>
      <c r="H165" s="112"/>
      <c r="I165" s="20">
        <f t="shared" si="21"/>
        <v>495.9</v>
      </c>
      <c r="J165" s="20">
        <f t="shared" si="21"/>
        <v>0</v>
      </c>
      <c r="K165" s="15">
        <f>K166</f>
        <v>0</v>
      </c>
    </row>
    <row r="166" spans="1:11" ht="18.75">
      <c r="A166" s="289"/>
      <c r="B166" s="11"/>
      <c r="C166" s="28" t="s">
        <v>46</v>
      </c>
      <c r="D166" s="27" t="s">
        <v>30</v>
      </c>
      <c r="E166" s="27" t="s">
        <v>86</v>
      </c>
      <c r="F166" s="27" t="s">
        <v>82</v>
      </c>
      <c r="G166" s="27" t="s">
        <v>58</v>
      </c>
      <c r="H166" s="27"/>
      <c r="I166" s="20">
        <f t="shared" si="21"/>
        <v>495.9</v>
      </c>
      <c r="J166" s="20">
        <f t="shared" si="21"/>
        <v>0</v>
      </c>
      <c r="K166" s="15">
        <f>K167</f>
        <v>0</v>
      </c>
    </row>
    <row r="167" spans="1:11" ht="18.75">
      <c r="A167" s="289"/>
      <c r="B167" s="215"/>
      <c r="C167" s="213" t="s">
        <v>73</v>
      </c>
      <c r="D167" s="123" t="s">
        <v>30</v>
      </c>
      <c r="E167" s="35" t="s">
        <v>86</v>
      </c>
      <c r="F167" s="35" t="s">
        <v>82</v>
      </c>
      <c r="G167" s="35" t="s">
        <v>74</v>
      </c>
      <c r="H167" s="178"/>
      <c r="I167" s="16">
        <f t="shared" si="21"/>
        <v>495.9</v>
      </c>
      <c r="J167" s="16">
        <f t="shared" si="21"/>
        <v>0</v>
      </c>
      <c r="K167" s="14">
        <f>K168</f>
        <v>0</v>
      </c>
    </row>
    <row r="168" spans="1:11" ht="18.75">
      <c r="A168" s="289"/>
      <c r="B168" s="215"/>
      <c r="C168" s="214" t="s">
        <v>133</v>
      </c>
      <c r="D168" s="152" t="s">
        <v>30</v>
      </c>
      <c r="E168" s="112" t="s">
        <v>86</v>
      </c>
      <c r="F168" s="112" t="s">
        <v>82</v>
      </c>
      <c r="G168" s="112" t="s">
        <v>74</v>
      </c>
      <c r="H168" s="112" t="s">
        <v>130</v>
      </c>
      <c r="I168" s="150">
        <v>495.9</v>
      </c>
      <c r="J168" s="150">
        <v>0</v>
      </c>
      <c r="K168" s="151">
        <v>0</v>
      </c>
    </row>
    <row r="169" spans="1:11" ht="23.25" customHeight="1">
      <c r="A169" s="289"/>
      <c r="B169" s="215"/>
      <c r="C169" s="216" t="s">
        <v>1</v>
      </c>
      <c r="D169" s="27" t="s">
        <v>30</v>
      </c>
      <c r="E169" s="27" t="s">
        <v>85</v>
      </c>
      <c r="F169" s="112"/>
      <c r="G169" s="112"/>
      <c r="H169" s="112"/>
      <c r="I169" s="115">
        <f aca="true" t="shared" si="22" ref="I169:J173">I170</f>
        <v>50</v>
      </c>
      <c r="J169" s="115">
        <f t="shared" si="22"/>
        <v>0</v>
      </c>
      <c r="K169" s="74">
        <f>K170</f>
        <v>0</v>
      </c>
    </row>
    <row r="170" spans="1:11" ht="23.25" customHeight="1">
      <c r="A170" s="289"/>
      <c r="B170" s="11"/>
      <c r="C170" s="28" t="s">
        <v>41</v>
      </c>
      <c r="D170" s="27" t="s">
        <v>30</v>
      </c>
      <c r="E170" s="182" t="s">
        <v>85</v>
      </c>
      <c r="F170" s="27" t="s">
        <v>82</v>
      </c>
      <c r="G170" s="112"/>
      <c r="H170" s="112"/>
      <c r="I170" s="78">
        <f t="shared" si="22"/>
        <v>50</v>
      </c>
      <c r="J170" s="78">
        <f t="shared" si="22"/>
        <v>0</v>
      </c>
      <c r="K170" s="89">
        <f>K171</f>
        <v>0</v>
      </c>
    </row>
    <row r="171" spans="1:11" ht="23.25" customHeight="1">
      <c r="A171" s="289"/>
      <c r="B171" s="11"/>
      <c r="C171" s="30" t="s">
        <v>45</v>
      </c>
      <c r="D171" s="29" t="s">
        <v>30</v>
      </c>
      <c r="E171" s="110" t="s">
        <v>85</v>
      </c>
      <c r="F171" s="29" t="s">
        <v>82</v>
      </c>
      <c r="G171" s="29" t="s">
        <v>57</v>
      </c>
      <c r="H171" s="111" t="s">
        <v>21</v>
      </c>
      <c r="I171" s="78">
        <f t="shared" si="22"/>
        <v>50</v>
      </c>
      <c r="J171" s="78">
        <f t="shared" si="22"/>
        <v>0</v>
      </c>
      <c r="K171" s="89">
        <f>K172</f>
        <v>0</v>
      </c>
    </row>
    <row r="172" spans="1:11" ht="23.25" customHeight="1">
      <c r="A172" s="289"/>
      <c r="B172" s="11"/>
      <c r="C172" s="30" t="s">
        <v>46</v>
      </c>
      <c r="D172" s="29" t="s">
        <v>30</v>
      </c>
      <c r="E172" s="110" t="s">
        <v>85</v>
      </c>
      <c r="F172" s="29" t="s">
        <v>82</v>
      </c>
      <c r="G172" s="29" t="s">
        <v>58</v>
      </c>
      <c r="H172" s="111"/>
      <c r="I172" s="78">
        <f t="shared" si="22"/>
        <v>50</v>
      </c>
      <c r="J172" s="78">
        <f t="shared" si="22"/>
        <v>0</v>
      </c>
      <c r="K172" s="89">
        <f>K173</f>
        <v>0</v>
      </c>
    </row>
    <row r="173" spans="1:11" ht="22.5" customHeight="1">
      <c r="A173" s="289"/>
      <c r="B173" s="11"/>
      <c r="C173" s="31" t="s">
        <v>76</v>
      </c>
      <c r="D173" s="79" t="s">
        <v>30</v>
      </c>
      <c r="E173" s="190" t="s">
        <v>85</v>
      </c>
      <c r="F173" s="80" t="s">
        <v>82</v>
      </c>
      <c r="G173" s="80" t="s">
        <v>78</v>
      </c>
      <c r="H173" s="191"/>
      <c r="I173" s="81">
        <f t="shared" si="22"/>
        <v>50</v>
      </c>
      <c r="J173" s="81">
        <f t="shared" si="22"/>
        <v>0</v>
      </c>
      <c r="K173" s="90">
        <f>K174</f>
        <v>0</v>
      </c>
    </row>
    <row r="174" spans="1:11" ht="19.5" thickBot="1">
      <c r="A174" s="290"/>
      <c r="B174" s="11"/>
      <c r="C174" s="192" t="s">
        <v>135</v>
      </c>
      <c r="D174" s="83" t="s">
        <v>30</v>
      </c>
      <c r="E174" s="193" t="s">
        <v>85</v>
      </c>
      <c r="F174" s="193" t="s">
        <v>82</v>
      </c>
      <c r="G174" s="193" t="s">
        <v>78</v>
      </c>
      <c r="H174" s="193" t="s">
        <v>131</v>
      </c>
      <c r="I174" s="194">
        <v>50</v>
      </c>
      <c r="J174" s="194">
        <v>0</v>
      </c>
      <c r="K174" s="195">
        <v>0</v>
      </c>
    </row>
    <row r="175" spans="1:11" ht="57" thickBot="1">
      <c r="A175" s="13" t="s">
        <v>35</v>
      </c>
      <c r="B175" s="41" t="s">
        <v>36</v>
      </c>
      <c r="C175" s="67" t="s">
        <v>81</v>
      </c>
      <c r="D175" s="68" t="s">
        <v>37</v>
      </c>
      <c r="E175" s="68"/>
      <c r="F175" s="196"/>
      <c r="G175" s="196"/>
      <c r="H175" s="196"/>
      <c r="I175" s="69">
        <f>I176</f>
        <v>1676.3</v>
      </c>
      <c r="J175" s="69">
        <f>J176</f>
        <v>1709</v>
      </c>
      <c r="K175" s="197">
        <f>K176</f>
        <v>1777.3</v>
      </c>
    </row>
    <row r="176" spans="1:11" ht="18.75">
      <c r="A176" s="42"/>
      <c r="B176" s="43"/>
      <c r="C176" s="72" t="s">
        <v>0</v>
      </c>
      <c r="D176" s="27" t="s">
        <v>37</v>
      </c>
      <c r="E176" s="27" t="s">
        <v>82</v>
      </c>
      <c r="F176" s="27"/>
      <c r="G176" s="27" t="s">
        <v>21</v>
      </c>
      <c r="H176" s="27" t="s">
        <v>21</v>
      </c>
      <c r="I176" s="115">
        <f>I182+I177</f>
        <v>1676.3</v>
      </c>
      <c r="J176" s="115">
        <f>J182+J177</f>
        <v>1709</v>
      </c>
      <c r="K176" s="74">
        <f>K182+K177</f>
        <v>1777.3</v>
      </c>
    </row>
    <row r="177" spans="1:11" ht="37.5">
      <c r="A177" s="42"/>
      <c r="B177" s="43"/>
      <c r="C177" s="131" t="s">
        <v>39</v>
      </c>
      <c r="D177" s="27" t="s">
        <v>37</v>
      </c>
      <c r="E177" s="198" t="s">
        <v>82</v>
      </c>
      <c r="F177" s="198" t="s">
        <v>83</v>
      </c>
      <c r="G177" s="199" t="s">
        <v>21</v>
      </c>
      <c r="H177" s="199" t="s">
        <v>21</v>
      </c>
      <c r="I177" s="139">
        <f aca="true" t="shared" si="23" ref="I177:J180">I178</f>
        <v>1634.7</v>
      </c>
      <c r="J177" s="139">
        <f t="shared" si="23"/>
        <v>1700.1</v>
      </c>
      <c r="K177" s="146">
        <f>K178</f>
        <v>1768</v>
      </c>
    </row>
    <row r="178" spans="1:11" ht="18.75">
      <c r="A178" s="42"/>
      <c r="B178" s="43"/>
      <c r="C178" s="30" t="s">
        <v>43</v>
      </c>
      <c r="D178" s="27" t="s">
        <v>37</v>
      </c>
      <c r="E178" s="200" t="s">
        <v>82</v>
      </c>
      <c r="F178" s="201" t="s">
        <v>83</v>
      </c>
      <c r="G178" s="29" t="s">
        <v>55</v>
      </c>
      <c r="H178" s="202" t="s">
        <v>21</v>
      </c>
      <c r="I178" s="141">
        <f t="shared" si="23"/>
        <v>1634.7</v>
      </c>
      <c r="J178" s="141">
        <f t="shared" si="23"/>
        <v>1700.1</v>
      </c>
      <c r="K178" s="155">
        <f>K179</f>
        <v>1768</v>
      </c>
    </row>
    <row r="179" spans="1:11" ht="37.5">
      <c r="A179" s="42"/>
      <c r="B179" s="43"/>
      <c r="C179" s="186" t="s">
        <v>49</v>
      </c>
      <c r="D179" s="39" t="s">
        <v>37</v>
      </c>
      <c r="E179" s="203" t="s">
        <v>82</v>
      </c>
      <c r="F179" s="203" t="s">
        <v>83</v>
      </c>
      <c r="G179" s="39" t="s">
        <v>56</v>
      </c>
      <c r="H179" s="204"/>
      <c r="I179" s="160">
        <f>I180</f>
        <v>1634.7</v>
      </c>
      <c r="J179" s="160">
        <f t="shared" si="23"/>
        <v>1700.1</v>
      </c>
      <c r="K179" s="205">
        <f>K180</f>
        <v>1768</v>
      </c>
    </row>
    <row r="180" spans="1:11" ht="18.75">
      <c r="A180" s="42"/>
      <c r="B180" s="43"/>
      <c r="C180" s="31" t="s">
        <v>153</v>
      </c>
      <c r="D180" s="206" t="s">
        <v>37</v>
      </c>
      <c r="E180" s="207" t="s">
        <v>82</v>
      </c>
      <c r="F180" s="208" t="s">
        <v>83</v>
      </c>
      <c r="G180" s="209" t="s">
        <v>151</v>
      </c>
      <c r="H180" s="210"/>
      <c r="I180" s="211">
        <f t="shared" si="23"/>
        <v>1634.7</v>
      </c>
      <c r="J180" s="211">
        <f t="shared" si="23"/>
        <v>1700.1</v>
      </c>
      <c r="K180" s="212">
        <f>K181</f>
        <v>1768</v>
      </c>
    </row>
    <row r="181" spans="1:11" ht="54">
      <c r="A181" s="42"/>
      <c r="B181" s="43"/>
      <c r="C181" s="32" t="s">
        <v>132</v>
      </c>
      <c r="D181" s="37" t="s">
        <v>37</v>
      </c>
      <c r="E181" s="44" t="s">
        <v>82</v>
      </c>
      <c r="F181" s="45" t="s">
        <v>83</v>
      </c>
      <c r="G181" s="37" t="s">
        <v>151</v>
      </c>
      <c r="H181" s="44" t="s">
        <v>126</v>
      </c>
      <c r="I181" s="53">
        <v>1634.7</v>
      </c>
      <c r="J181" s="53">
        <v>1700.1</v>
      </c>
      <c r="K181" s="54">
        <v>1768</v>
      </c>
    </row>
    <row r="182" spans="1:11" ht="56.25">
      <c r="A182" s="42"/>
      <c r="B182" s="43"/>
      <c r="C182" s="30" t="s">
        <v>10</v>
      </c>
      <c r="D182" s="29" t="s">
        <v>37</v>
      </c>
      <c r="E182" s="29" t="s">
        <v>82</v>
      </c>
      <c r="F182" s="29" t="s">
        <v>84</v>
      </c>
      <c r="G182" s="29"/>
      <c r="H182" s="29"/>
      <c r="I182" s="18">
        <f>I190+I183</f>
        <v>41.6</v>
      </c>
      <c r="J182" s="18">
        <f>J190+J183</f>
        <v>8.9</v>
      </c>
      <c r="K182" s="19">
        <f>K190+K183</f>
        <v>9.3</v>
      </c>
    </row>
    <row r="183" spans="1:11" ht="18.75">
      <c r="A183" s="42"/>
      <c r="B183" s="43"/>
      <c r="C183" s="30" t="s">
        <v>43</v>
      </c>
      <c r="D183" s="29" t="s">
        <v>37</v>
      </c>
      <c r="E183" s="29" t="s">
        <v>82</v>
      </c>
      <c r="F183" s="29" t="s">
        <v>84</v>
      </c>
      <c r="G183" s="29" t="s">
        <v>119</v>
      </c>
      <c r="H183" s="29" t="s">
        <v>21</v>
      </c>
      <c r="I183" s="18">
        <f aca="true" t="shared" si="24" ref="I183:J185">I184</f>
        <v>8.6</v>
      </c>
      <c r="J183" s="18">
        <f t="shared" si="24"/>
        <v>8.9</v>
      </c>
      <c r="K183" s="19">
        <f>K184</f>
        <v>9.3</v>
      </c>
    </row>
    <row r="184" spans="1:11" ht="37.5">
      <c r="A184" s="42"/>
      <c r="B184" s="43"/>
      <c r="C184" s="28" t="s">
        <v>120</v>
      </c>
      <c r="D184" s="38" t="s">
        <v>37</v>
      </c>
      <c r="E184" s="27" t="s">
        <v>82</v>
      </c>
      <c r="F184" s="27" t="s">
        <v>84</v>
      </c>
      <c r="G184" s="27" t="s">
        <v>121</v>
      </c>
      <c r="H184" s="27"/>
      <c r="I184" s="20">
        <f t="shared" si="24"/>
        <v>8.6</v>
      </c>
      <c r="J184" s="20">
        <f t="shared" si="24"/>
        <v>8.9</v>
      </c>
      <c r="K184" s="15">
        <f>K185</f>
        <v>9.3</v>
      </c>
    </row>
    <row r="185" spans="1:11" ht="18.75">
      <c r="A185" s="42"/>
      <c r="B185" s="43"/>
      <c r="C185" s="31" t="s">
        <v>153</v>
      </c>
      <c r="D185" s="35" t="s">
        <v>37</v>
      </c>
      <c r="E185" s="39" t="s">
        <v>82</v>
      </c>
      <c r="F185" s="39" t="s">
        <v>84</v>
      </c>
      <c r="G185" s="39" t="s">
        <v>215</v>
      </c>
      <c r="H185" s="39"/>
      <c r="I185" s="21">
        <f t="shared" si="24"/>
        <v>8.6</v>
      </c>
      <c r="J185" s="21">
        <f t="shared" si="24"/>
        <v>8.9</v>
      </c>
      <c r="K185" s="22">
        <f>K186</f>
        <v>9.3</v>
      </c>
    </row>
    <row r="186" spans="1:11" ht="18">
      <c r="A186" s="42"/>
      <c r="B186" s="43"/>
      <c r="C186" s="40" t="s">
        <v>136</v>
      </c>
      <c r="D186" s="33" t="s">
        <v>37</v>
      </c>
      <c r="E186" s="33" t="s">
        <v>82</v>
      </c>
      <c r="F186" s="33" t="s">
        <v>84</v>
      </c>
      <c r="G186" s="33" t="s">
        <v>215</v>
      </c>
      <c r="H186" s="33" t="s">
        <v>128</v>
      </c>
      <c r="I186" s="17">
        <v>8.6</v>
      </c>
      <c r="J186" s="17">
        <v>8.9</v>
      </c>
      <c r="K186" s="12">
        <v>9.3</v>
      </c>
    </row>
    <row r="187" spans="1:11" ht="18.75">
      <c r="A187" s="42"/>
      <c r="B187" s="43"/>
      <c r="C187" s="30" t="s">
        <v>45</v>
      </c>
      <c r="D187" s="29" t="s">
        <v>37</v>
      </c>
      <c r="E187" s="29" t="s">
        <v>82</v>
      </c>
      <c r="F187" s="29" t="s">
        <v>84</v>
      </c>
      <c r="G187" s="29" t="s">
        <v>57</v>
      </c>
      <c r="H187" s="29"/>
      <c r="I187" s="18">
        <f aca="true" t="shared" si="25" ref="I187:J189">I188</f>
        <v>33</v>
      </c>
      <c r="J187" s="18">
        <f t="shared" si="25"/>
        <v>0</v>
      </c>
      <c r="K187" s="19">
        <f>K188</f>
        <v>0</v>
      </c>
    </row>
    <row r="188" spans="1:11" ht="18.75">
      <c r="A188" s="42"/>
      <c r="B188" s="43"/>
      <c r="C188" s="30" t="s">
        <v>47</v>
      </c>
      <c r="D188" s="29" t="s">
        <v>37</v>
      </c>
      <c r="E188" s="29" t="s">
        <v>82</v>
      </c>
      <c r="F188" s="29" t="s">
        <v>84</v>
      </c>
      <c r="G188" s="29" t="s">
        <v>58</v>
      </c>
      <c r="H188" s="29"/>
      <c r="I188" s="18">
        <f t="shared" si="25"/>
        <v>33</v>
      </c>
      <c r="J188" s="18">
        <f t="shared" si="25"/>
        <v>0</v>
      </c>
      <c r="K188" s="19">
        <f>K189</f>
        <v>0</v>
      </c>
    </row>
    <row r="189" spans="1:11" ht="57" customHeight="1">
      <c r="A189" s="42"/>
      <c r="B189" s="43"/>
      <c r="C189" s="34" t="s">
        <v>100</v>
      </c>
      <c r="D189" s="35" t="s">
        <v>37</v>
      </c>
      <c r="E189" s="35" t="s">
        <v>82</v>
      </c>
      <c r="F189" s="35" t="s">
        <v>84</v>
      </c>
      <c r="G189" s="35" t="s">
        <v>59</v>
      </c>
      <c r="H189" s="35"/>
      <c r="I189" s="16">
        <f t="shared" si="25"/>
        <v>33</v>
      </c>
      <c r="J189" s="16">
        <f t="shared" si="25"/>
        <v>0</v>
      </c>
      <c r="K189" s="14">
        <f>K190</f>
        <v>0</v>
      </c>
    </row>
    <row r="190" spans="1:11" ht="18.75" thickBot="1">
      <c r="A190" s="42"/>
      <c r="B190" s="43"/>
      <c r="C190" s="36" t="s">
        <v>134</v>
      </c>
      <c r="D190" s="46" t="s">
        <v>37</v>
      </c>
      <c r="E190" s="46" t="s">
        <v>82</v>
      </c>
      <c r="F190" s="46" t="s">
        <v>84</v>
      </c>
      <c r="G190" s="46" t="s">
        <v>59</v>
      </c>
      <c r="H190" s="46" t="s">
        <v>129</v>
      </c>
      <c r="I190" s="23">
        <v>33</v>
      </c>
      <c r="J190" s="23">
        <v>0</v>
      </c>
      <c r="K190" s="24">
        <v>0</v>
      </c>
    </row>
    <row r="191" spans="1:11" ht="21" thickBot="1">
      <c r="A191" s="291"/>
      <c r="B191" s="292"/>
      <c r="C191" s="47" t="s">
        <v>23</v>
      </c>
      <c r="D191" s="48"/>
      <c r="E191" s="48"/>
      <c r="F191" s="49"/>
      <c r="G191" s="49"/>
      <c r="H191" s="50"/>
      <c r="I191" s="55">
        <f>I17+I175</f>
        <v>47689.9</v>
      </c>
      <c r="J191" s="51">
        <f>J17+J175</f>
        <v>43134.5</v>
      </c>
      <c r="K191" s="55">
        <f>K17+K175</f>
        <v>51993</v>
      </c>
    </row>
    <row r="193" ht="12.75">
      <c r="K193" s="3"/>
    </row>
    <row r="194" spans="3:11" ht="15.75">
      <c r="C194" s="4"/>
      <c r="D194" s="4"/>
      <c r="E194" s="4"/>
      <c r="F194" s="4"/>
      <c r="G194" s="4"/>
      <c r="H194" s="4"/>
      <c r="I194" s="4"/>
      <c r="J194" s="4"/>
      <c r="K194" s="5"/>
    </row>
    <row r="195" ht="12.75">
      <c r="K195" s="3"/>
    </row>
    <row r="197" ht="12.75">
      <c r="K197" s="3"/>
    </row>
    <row r="198" ht="12.75">
      <c r="K198" s="3"/>
    </row>
  </sheetData>
  <sheetProtection/>
  <autoFilter ref="A15:K191"/>
  <mergeCells count="13">
    <mergeCell ref="A12:K12"/>
    <mergeCell ref="A19:A174"/>
    <mergeCell ref="A191:B191"/>
    <mergeCell ref="C7:K7"/>
    <mergeCell ref="F8:K8"/>
    <mergeCell ref="A9:K9"/>
    <mergeCell ref="A11:K11"/>
    <mergeCell ref="C1:K1"/>
    <mergeCell ref="C2:K2"/>
    <mergeCell ref="G3:K3"/>
    <mergeCell ref="C4:K4"/>
    <mergeCell ref="C5:K5"/>
    <mergeCell ref="G6:K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36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2022-12-16T12:19:08Z</cp:lastPrinted>
  <dcterms:created xsi:type="dcterms:W3CDTF">2007-10-29T08:26:16Z</dcterms:created>
  <dcterms:modified xsi:type="dcterms:W3CDTF">2022-12-16T12:19:11Z</dcterms:modified>
  <cp:category/>
  <cp:version/>
  <cp:contentType/>
  <cp:contentStatus/>
</cp:coreProperties>
</file>