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1925" activeTab="0"/>
  </bookViews>
  <sheets>
    <sheet name="апрель" sheetId="1" r:id="rId1"/>
  </sheets>
  <definedNames>
    <definedName name="_xlnm._FilterDatabase" localSheetId="0" hidden="1">'апрель'!$A$17:$K$210</definedName>
    <definedName name="_xlnm.Print_Titles" localSheetId="0">'апрель'!$17:$18</definedName>
    <definedName name="_xlnm.Print_Area" localSheetId="0">'апрель'!$A$1:$K$210</definedName>
  </definedNames>
  <calcPr fullCalcOnLoad="1"/>
</workbook>
</file>

<file path=xl/sharedStrings.xml><?xml version="1.0" encoding="utf-8"?>
<sst xmlns="http://schemas.openxmlformats.org/spreadsheetml/2006/main" count="1003" uniqueCount="251">
  <si>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</si>
  <si>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</si>
  <si>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</si>
  <si>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</si>
  <si>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</si>
  <si>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</si>
  <si>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</si>
  <si>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</si>
  <si>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</si>
  <si>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</si>
  <si>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</si>
  <si>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</si>
  <si>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</si>
  <si>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</si>
  <si>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</si>
  <si>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</si>
  <si>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</si>
  <si>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</si>
  <si>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</si>
  <si>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</si>
  <si>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</si>
  <si>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</si>
  <si>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</si>
  <si>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</si>
  <si>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</si>
  <si>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</si>
  <si>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</si>
  <si>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</si>
  <si>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</si>
  <si>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8</t>
  </si>
  <si>
    <t>011</t>
  </si>
  <si>
    <t>1</t>
  </si>
  <si>
    <t>1.1</t>
  </si>
  <si>
    <t>ВР</t>
  </si>
  <si>
    <t>Пенсионное обеспечение</t>
  </si>
  <si>
    <t>2</t>
  </si>
  <si>
    <t>2.1</t>
  </si>
  <si>
    <t>916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</si>
  <si>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</si>
  <si>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</si>
  <si>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УТВЕРЖДЕНА</t>
  </si>
  <si>
    <t>Обслуживание внутреннего государственного и муниципального долга</t>
  </si>
  <si>
    <t>Дорожное хозяйство (дорожные фонды)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</si>
  <si>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</si>
  <si>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</si>
  <si>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</si>
  <si>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</si>
  <si>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Непрограммные расходы </t>
  </si>
  <si>
    <t>Культура и кинематография</t>
  </si>
  <si>
    <t>Обеспечение деятельности высшего должностного лица муниципального образования</t>
  </si>
  <si>
    <t xml:space="preserve"> решением совета депутатов</t>
  </si>
  <si>
    <t xml:space="preserve"> Шумское сельское поселение</t>
  </si>
  <si>
    <t xml:space="preserve"> Ленинградской области</t>
  </si>
  <si>
    <t>Кировского муницыпального района</t>
  </si>
  <si>
    <t>муниципального образования</t>
  </si>
  <si>
    <t>67 0 00 00000</t>
  </si>
  <si>
    <t>67 1 09 00000</t>
  </si>
  <si>
    <t>98 0 00 00000</t>
  </si>
  <si>
    <t>98 9 09 00000</t>
  </si>
  <si>
    <t>98 9 09 96090</t>
  </si>
  <si>
    <t>67 4 09 00000</t>
  </si>
  <si>
    <t>98 9 09 96110</t>
  </si>
  <si>
    <t>98 9 09 10050</t>
  </si>
  <si>
    <t>98 9 09 10100</t>
  </si>
  <si>
    <t>98 9 09 96030</t>
  </si>
  <si>
    <t>98 9 09 51180</t>
  </si>
  <si>
    <t>64 0 00 00000</t>
  </si>
  <si>
    <t>98 9 09 95010</t>
  </si>
  <si>
    <t xml:space="preserve">Осуществление полномочий поселений по муниципальному жилищному контролю </t>
  </si>
  <si>
    <t>98 9 09 96010</t>
  </si>
  <si>
    <t>Расчеты за услуги по начислению и сбору платы за найм</t>
  </si>
  <si>
    <t xml:space="preserve">Осуществление части полномочий поселений по владению, пользованию и распоряжению имуществом </t>
  </si>
  <si>
    <t xml:space="preserve">Расходы на уличное освещение </t>
  </si>
  <si>
    <t xml:space="preserve">Доплаты к пенсиям муниципальных служащих </t>
  </si>
  <si>
    <t>98 9 09 03080</t>
  </si>
  <si>
    <t>40 0 00 00000</t>
  </si>
  <si>
    <t xml:space="preserve">Процентные платежи по муниципальному долгу </t>
  </si>
  <si>
    <t>72 0 00 00000</t>
  </si>
  <si>
    <t>98 9 09 10010</t>
  </si>
  <si>
    <t>5А 0 00 00000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</si>
  <si>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</si>
  <si>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совет депутатов  муниципального образования  Шумское сельское поселение  Кировского муниципального района Ленинградской области</t>
  </si>
  <si>
    <t>01</t>
  </si>
  <si>
    <t>02</t>
  </si>
  <si>
    <t>03</t>
  </si>
  <si>
    <t>13</t>
  </si>
  <si>
    <t>10</t>
  </si>
  <si>
    <t>08</t>
  </si>
  <si>
    <t>04</t>
  </si>
  <si>
    <t>09</t>
  </si>
  <si>
    <t>05</t>
  </si>
  <si>
    <t>11</t>
  </si>
  <si>
    <t>06</t>
  </si>
  <si>
    <t>Инвентаризация и паспортизация муниципальных автомобильных дорог местного значения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</si>
  <si>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</si>
  <si>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Осуществление полномочий Кировского района на мероприятия по содержанию автомобильных дорог</t>
  </si>
  <si>
    <t>40 0 01 S0360</t>
  </si>
  <si>
    <t xml:space="preserve">Осуществление части полномочий поселений по формированию, утверждению, исполнению бюджета 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</si>
  <si>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</si>
  <si>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Резервный фонд администрации муниципального образования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</si>
  <si>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</si>
  <si>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Другие вопросы в области национальной безопасности и правоохранительной деятельности</t>
  </si>
  <si>
    <t>14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</si>
  <si>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</si>
  <si>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</si>
  <si>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98 9 09 15380</t>
  </si>
  <si>
    <t>Мероприятия по обслуживанию и текущему ремонту газораспределительной сети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</si>
  <si>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</si>
  <si>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</si>
  <si>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</si>
  <si>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</si>
  <si>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</si>
  <si>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</si>
  <si>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</si>
  <si>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Осуществление первичного воинского учета на территориях, где отсутствуют военные комиссариаты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</si>
  <si>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</si>
  <si>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</si>
  <si>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</si>
  <si>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Мероприятия по изготовлению, получению заключения по ПСД, осуществление технадзора по ремонту дорог</t>
  </si>
  <si>
    <t>67 0 09 00000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</si>
  <si>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</si>
  <si>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</si>
  <si>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</si>
  <si>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</si>
  <si>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</si>
  <si>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</si>
  <si>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100</t>
  </si>
  <si>
    <t>200</t>
  </si>
  <si>
    <t>800</t>
  </si>
  <si>
    <t>500</t>
  </si>
  <si>
    <t>300</t>
  </si>
  <si>
    <t>700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</si>
  <si>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</si>
  <si>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</si>
  <si>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Межбюджетные трансферты</t>
  </si>
  <si>
    <t>Обслуживание государственного (муниципального) долга</t>
  </si>
  <si>
    <t>Иные бюджетные ассигнования</t>
  </si>
  <si>
    <t>Закупка товаров, работ и услуг для обеспечения государственных (муниципальных) нужд</t>
  </si>
  <si>
    <t>9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</si>
  <si>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</si>
  <si>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</si>
  <si>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</si>
  <si>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Иные закупки товаров, работ и услуг для обеспечения государственных (муниципальных) нужд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</si>
  <si>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</si>
  <si>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</si>
  <si>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</si>
  <si>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</si>
  <si>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67 4 09 00150</t>
  </si>
  <si>
    <t>Организация и осуществление мероприятий по содержанию пожарных водоемов</t>
  </si>
  <si>
    <t>64 8 01 S4200</t>
  </si>
  <si>
    <t>7L 0 00 00000</t>
  </si>
  <si>
    <t>67 1 09 00150</t>
  </si>
  <si>
    <t>Бюджетные ассигнования на 2023 год (тысяч рублей)</t>
  </si>
  <si>
    <t>Исполнение функций органов местного самоуправления</t>
  </si>
  <si>
    <t>Сфера административных правоотношений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</si>
  <si>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</si>
  <si>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"Мероприятия по ликвидации чрезвычайных ситуаций"</t>
  </si>
  <si>
    <t>5Г 4 01 00000</t>
  </si>
  <si>
    <t>5Г 4 00 00000</t>
  </si>
  <si>
    <t>Комплексы процессных мероприятий</t>
  </si>
  <si>
    <t>5Г 4 01 13760</t>
  </si>
  <si>
    <t>Комплекс процессных мероприятий "Мероприятия по обеспечению пожарной безопасности "</t>
  </si>
  <si>
    <t>3C 4 00 00000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</si>
  <si>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</si>
  <si>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3C 4 01 00000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</si>
  <si>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</si>
  <si>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</si>
  <si>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3C 4 01 13800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</si>
  <si>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</si>
  <si>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5А 4 00 00000</t>
  </si>
  <si>
    <t>5А 4 01 00000</t>
  </si>
  <si>
    <t>5А 4 01 S4660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</si>
  <si>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</si>
  <si>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</si>
  <si>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</si>
  <si>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</si>
  <si>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</si>
  <si>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64 4 00 00000</t>
  </si>
  <si>
    <t>64 4 01 00000</t>
  </si>
  <si>
    <t>64 4 01 14780</t>
  </si>
  <si>
    <t>Комплекс процессных мероприятий "Улучшение технического состояния муниципальных дорог и увеличение срока службы дорожных покрытий"</t>
  </si>
  <si>
    <t>Ремонт автомобильных дорог общего пользования местного значения</t>
  </si>
  <si>
    <t>64 8 00 00000</t>
  </si>
  <si>
    <t>64 8 01 00000</t>
  </si>
  <si>
    <t>Мероприятия, направленные на достижение цели федерального проекта "Дорожная сеть"</t>
  </si>
  <si>
    <t>Мероприятия, направленные на достижение целей проектов</t>
  </si>
  <si>
    <t>64 4 02 00000</t>
  </si>
  <si>
    <t>64 4 02 14760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</si>
  <si>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</si>
  <si>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</si>
  <si>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</si>
  <si>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</si>
  <si>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64 4 01 14800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</si>
  <si>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</si>
  <si>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</si>
  <si>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</si>
  <si>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</si>
  <si>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</si>
  <si>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</si>
  <si>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</si>
  <si>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>72 4 01 00000</t>
  </si>
  <si>
    <t>72 4 01 14670</t>
  </si>
  <si>
    <t xml:space="preserve">Мероприятия по уничтожению борщевика Сосновского химическими методами </t>
  </si>
  <si>
    <t>7L 4 00 00000</t>
  </si>
  <si>
    <t>7L 4 01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</si>
  <si>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</si>
  <si>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</si>
  <si>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</si>
  <si>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</si>
  <si>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</si>
  <si>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40 4 01 00000</t>
  </si>
  <si>
    <t>40 4 00 00000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</si>
  <si>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</si>
  <si>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</si>
  <si>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</si>
  <si>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>67 3 09 00150</t>
  </si>
  <si>
    <t>5Г 4 02 00000</t>
  </si>
  <si>
    <t>5Г 4 02 13740</t>
  </si>
  <si>
    <t>(Приложение 3)</t>
  </si>
  <si>
    <t>40 4 01 00160</t>
  </si>
  <si>
    <t>бюджета МО Шумское сельское  поселение на 2023 год и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</si>
  <si>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</si>
  <si>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</si>
  <si>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002</t>
  </si>
  <si>
    <t>40 8 00 00000</t>
  </si>
  <si>
    <t>40 8 01 00000</t>
  </si>
  <si>
    <t>40 8 01 S0670</t>
  </si>
  <si>
    <t>Мероприятия, направленные на достижение цели федерального проекта "Современный облик сельских территорий"</t>
  </si>
  <si>
    <t>Мероприятия по капитальному ремонту объектов</t>
  </si>
  <si>
    <t>от "16" декабря 2022 г. № 47</t>
  </si>
  <si>
    <t>(в редакции решения совета депутатов</t>
  </si>
  <si>
    <t xml:space="preserve">Содержание автомобильных дорог местного значения и искусственных сооружений на них </t>
  </si>
  <si>
    <t>98 9 09 14190</t>
  </si>
  <si>
    <t>Приобретение очистных сооружений по адресу: с.Шум, ул.ПМК-17</t>
  </si>
  <si>
    <t>98 9 09 80150</t>
  </si>
  <si>
    <t>Капитальные вложения в объекты государственной (муниципальной) собственности</t>
  </si>
  <si>
    <t>400</t>
  </si>
  <si>
    <t>98 9 09 15010</t>
  </si>
  <si>
    <t>Капитальный ремонт (ремонт) муниципального жилищного фонда</t>
  </si>
  <si>
    <t>Мероприятия в области коммунального хозяйства</t>
  </si>
  <si>
    <t>98 9 09 15500</t>
  </si>
  <si>
    <t>Физическая культура и спорт</t>
  </si>
  <si>
    <t>Массовый  спорт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</si>
  <si>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области, являющейся административным центром"</t>
  </si>
  <si>
    <t>Федеральные проекты, не входящие в состав национальных проектов</t>
  </si>
  <si>
    <t>5А 2 00 00000</t>
  </si>
  <si>
    <t>Федеральный проект "Современный облик сельских территорий"</t>
  </si>
  <si>
    <t>5А 2 01 00000</t>
  </si>
  <si>
    <t>Строительство футбольного поля с искусственным покрытием в с.Шум, в том числе разработка проектно-сметной документации</t>
  </si>
  <si>
    <t>5А 2 01 80190</t>
  </si>
  <si>
    <t>от "11" апреля 2023г №9)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</si>
</sst>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i/>
      <sz val="10"/>
      <name val="Times New Roman Cyr"/>
      <family val="0"/>
    </font>
    <font>
      <sz val="10"/>
      <name val="Arial"/>
      <family val="2"/>
    </font>
    <font>
      <sz val="16"/>
      <color indexed="8"/>
      <name val="Arial"/>
      <family val="2"/>
    </font>
    <font>
      <i/>
      <sz val="14"/>
      <name val="Times New Roman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>
        <color indexed="63"/>
      </bottom>
    </border>
    <border>
      <left style="medium"/>
      <right style="hair"/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 style="hair"/>
      <top style="hair">
        <color indexed="8"/>
      </top>
      <bottom style="thin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medium"/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>
        <color indexed="63"/>
      </left>
      <right style="hair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174" fontId="0" fillId="33" borderId="0" xfId="0" applyNumberFormat="1" applyFill="1" applyAlignment="1">
      <alignment/>
    </xf>
    <xf numFmtId="0" fontId="7" fillId="33" borderId="0" xfId="0" applyFont="1" applyFill="1" applyAlignment="1">
      <alignment/>
    </xf>
    <xf numFmtId="174" fontId="7" fillId="33" borderId="0" xfId="0" applyNumberFormat="1" applyFont="1" applyFill="1" applyAlignment="1">
      <alignment/>
    </xf>
    <xf numFmtId="0" fontId="16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11" xfId="53" applyNumberFormat="1" applyFont="1" applyFill="1" applyBorder="1" applyAlignment="1" applyProtection="1">
      <alignment horizontal="center" vertical="center" wrapText="1"/>
      <protection/>
    </xf>
    <xf numFmtId="0" fontId="9" fillId="33" borderId="12" xfId="53" applyNumberFormat="1" applyFont="1" applyFill="1" applyBorder="1" applyAlignment="1" applyProtection="1">
      <alignment horizontal="center" vertical="center" wrapText="1"/>
      <protection/>
    </xf>
    <xf numFmtId="0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9" fillId="33" borderId="14" xfId="53" applyNumberFormat="1" applyFont="1" applyFill="1" applyBorder="1" applyAlignment="1" applyProtection="1">
      <alignment horizontal="center" vertical="center" wrapText="1"/>
      <protection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9" fillId="33" borderId="16" xfId="53" applyNumberFormat="1" applyFont="1" applyFill="1" applyBorder="1" applyAlignment="1" applyProtection="1">
      <alignment horizontal="center" vertical="center" wrapText="1"/>
      <protection/>
    </xf>
    <xf numFmtId="49" fontId="0" fillId="33" borderId="0" xfId="0" applyNumberFormat="1" applyFill="1" applyAlignment="1">
      <alignment horizontal="right"/>
    </xf>
    <xf numFmtId="0" fontId="17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19" fillId="33" borderId="23" xfId="53" applyNumberFormat="1" applyFont="1" applyFill="1" applyBorder="1" applyAlignment="1" applyProtection="1">
      <alignment horizontal="center" vertical="center" wrapText="1"/>
      <protection/>
    </xf>
    <xf numFmtId="49" fontId="19" fillId="33" borderId="24" xfId="53" applyNumberFormat="1" applyFont="1" applyFill="1" applyBorder="1" applyAlignment="1" applyProtection="1">
      <alignment horizontal="center" vertical="center" wrapText="1"/>
      <protection/>
    </xf>
    <xf numFmtId="49" fontId="19" fillId="33" borderId="10" xfId="53" applyNumberFormat="1" applyFont="1" applyFill="1" applyBorder="1" applyAlignment="1" applyProtection="1">
      <alignment horizontal="center" vertical="center" wrapText="1"/>
      <protection/>
    </xf>
    <xf numFmtId="0" fontId="9" fillId="33" borderId="25" xfId="53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9" fillId="33" borderId="15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20" fillId="33" borderId="0" xfId="0" applyFont="1" applyFill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175" fontId="8" fillId="0" borderId="27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75" fontId="11" fillId="0" borderId="29" xfId="0" applyNumberFormat="1" applyFont="1" applyFill="1" applyBorder="1" applyAlignment="1">
      <alignment horizontal="right"/>
    </xf>
    <xf numFmtId="0" fontId="11" fillId="0" borderId="28" xfId="0" applyFont="1" applyFill="1" applyBorder="1" applyAlignment="1">
      <alignment horizontal="left" wrapText="1"/>
    </xf>
    <xf numFmtId="0" fontId="11" fillId="0" borderId="30" xfId="0" applyFont="1" applyFill="1" applyBorder="1" applyAlignment="1">
      <alignment horizontal="center"/>
    </xf>
    <xf numFmtId="175" fontId="11" fillId="0" borderId="30" xfId="0" applyNumberFormat="1" applyFont="1" applyFill="1" applyBorder="1" applyAlignment="1">
      <alignment horizontal="right"/>
    </xf>
    <xf numFmtId="49" fontId="8" fillId="0" borderId="31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174" fontId="8" fillId="0" borderId="29" xfId="0" applyNumberFormat="1" applyFont="1" applyFill="1" applyBorder="1" applyAlignment="1">
      <alignment horizontal="right"/>
    </xf>
    <xf numFmtId="174" fontId="8" fillId="0" borderId="33" xfId="0" applyNumberFormat="1" applyFont="1" applyFill="1" applyBorder="1" applyAlignment="1">
      <alignment horizontal="right"/>
    </xf>
    <xf numFmtId="49" fontId="10" fillId="0" borderId="34" xfId="0" applyNumberFormat="1" applyFont="1" applyFill="1" applyBorder="1" applyAlignment="1">
      <alignment horizontal="left" wrapText="1"/>
    </xf>
    <xf numFmtId="49" fontId="10" fillId="0" borderId="32" xfId="0" applyNumberFormat="1" applyFont="1" applyFill="1" applyBorder="1" applyAlignment="1">
      <alignment horizontal="center"/>
    </xf>
    <xf numFmtId="49" fontId="8" fillId="0" borderId="32" xfId="0" applyNumberFormat="1" applyFont="1" applyFill="1" applyBorder="1" applyAlignment="1">
      <alignment horizontal="center"/>
    </xf>
    <xf numFmtId="49" fontId="10" fillId="0" borderId="34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174" fontId="8" fillId="0" borderId="27" xfId="0" applyNumberFormat="1" applyFont="1" applyFill="1" applyBorder="1" applyAlignment="1">
      <alignment horizontal="right"/>
    </xf>
    <xf numFmtId="174" fontId="8" fillId="0" borderId="35" xfId="0" applyNumberFormat="1" applyFont="1" applyFill="1" applyBorder="1" applyAlignment="1">
      <alignment horizontal="right"/>
    </xf>
    <xf numFmtId="49" fontId="11" fillId="0" borderId="32" xfId="0" applyNumberFormat="1" applyFont="1" applyFill="1" applyBorder="1" applyAlignment="1">
      <alignment horizontal="center"/>
    </xf>
    <xf numFmtId="174" fontId="8" fillId="0" borderId="32" xfId="0" applyNumberFormat="1" applyFont="1" applyFill="1" applyBorder="1" applyAlignment="1">
      <alignment horizontal="right"/>
    </xf>
    <xf numFmtId="174" fontId="8" fillId="0" borderId="36" xfId="0" applyNumberFormat="1" applyFont="1" applyFill="1" applyBorder="1" applyAlignment="1">
      <alignment horizontal="right"/>
    </xf>
    <xf numFmtId="0" fontId="10" fillId="0" borderId="37" xfId="0" applyFont="1" applyFill="1" applyBorder="1" applyAlignment="1">
      <alignment horizontal="left" wrapText="1"/>
    </xf>
    <xf numFmtId="49" fontId="8" fillId="0" borderId="38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10" fillId="0" borderId="39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174" fontId="8" fillId="0" borderId="39" xfId="0" applyNumberFormat="1" applyFont="1" applyFill="1" applyBorder="1" applyAlignment="1">
      <alignment horizontal="right"/>
    </xf>
    <xf numFmtId="174" fontId="8" fillId="0" borderId="40" xfId="0" applyNumberFormat="1" applyFont="1" applyFill="1" applyBorder="1" applyAlignment="1">
      <alignment horizontal="right"/>
    </xf>
    <xf numFmtId="0" fontId="11" fillId="0" borderId="41" xfId="0" applyFont="1" applyFill="1" applyBorder="1" applyAlignment="1">
      <alignment horizontal="left" wrapText="1"/>
    </xf>
    <xf numFmtId="49" fontId="11" fillId="0" borderId="42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 wrapText="1"/>
    </xf>
    <xf numFmtId="174" fontId="11" fillId="0" borderId="42" xfId="0" applyNumberFormat="1" applyFont="1" applyFill="1" applyBorder="1" applyAlignment="1">
      <alignment horizontal="right"/>
    </xf>
    <xf numFmtId="174" fontId="11" fillId="0" borderId="43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right"/>
    </xf>
    <xf numFmtId="175" fontId="10" fillId="0" borderId="27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 horizontal="left" wrapText="1"/>
    </xf>
    <xf numFmtId="175" fontId="11" fillId="0" borderId="45" xfId="0" applyNumberFormat="1" applyFont="1" applyFill="1" applyBorder="1" applyAlignment="1">
      <alignment horizontal="right"/>
    </xf>
    <xf numFmtId="0" fontId="10" fillId="0" borderId="46" xfId="0" applyFont="1" applyFill="1" applyBorder="1" applyAlignment="1">
      <alignment horizontal="left" wrapText="1"/>
    </xf>
    <xf numFmtId="0" fontId="10" fillId="0" borderId="47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right"/>
    </xf>
    <xf numFmtId="0" fontId="10" fillId="0" borderId="48" xfId="0" applyFont="1" applyFill="1" applyBorder="1" applyAlignment="1">
      <alignment horizontal="right"/>
    </xf>
    <xf numFmtId="0" fontId="10" fillId="0" borderId="49" xfId="0" applyFont="1" applyFill="1" applyBorder="1" applyAlignment="1">
      <alignment horizontal="left" wrapText="1"/>
    </xf>
    <xf numFmtId="0" fontId="10" fillId="0" borderId="50" xfId="0" applyFont="1" applyFill="1" applyBorder="1" applyAlignment="1">
      <alignment horizontal="center"/>
    </xf>
    <xf numFmtId="175" fontId="10" fillId="0" borderId="50" xfId="0" applyNumberFormat="1" applyFont="1" applyFill="1" applyBorder="1" applyAlignment="1">
      <alignment horizontal="right"/>
    </xf>
    <xf numFmtId="0" fontId="10" fillId="0" borderId="50" xfId="0" applyFont="1" applyFill="1" applyBorder="1" applyAlignment="1">
      <alignment horizontal="right"/>
    </xf>
    <xf numFmtId="0" fontId="10" fillId="0" borderId="51" xfId="0" applyFont="1" applyFill="1" applyBorder="1" applyAlignment="1">
      <alignment horizontal="right"/>
    </xf>
    <xf numFmtId="0" fontId="10" fillId="0" borderId="52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right"/>
    </xf>
    <xf numFmtId="175" fontId="10" fillId="0" borderId="54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175" fontId="10" fillId="0" borderId="32" xfId="0" applyNumberFormat="1" applyFont="1" applyFill="1" applyBorder="1" applyAlignment="1">
      <alignment horizontal="right"/>
    </xf>
    <xf numFmtId="0" fontId="10" fillId="0" borderId="57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75" fontId="10" fillId="0" borderId="38" xfId="0" applyNumberFormat="1" applyFont="1" applyFill="1" applyBorder="1" applyAlignment="1">
      <alignment horizontal="right"/>
    </xf>
    <xf numFmtId="0" fontId="11" fillId="0" borderId="58" xfId="0" applyFont="1" applyFill="1" applyBorder="1" applyAlignment="1">
      <alignment horizontal="right"/>
    </xf>
    <xf numFmtId="0" fontId="10" fillId="0" borderId="59" xfId="0" applyFont="1" applyFill="1" applyBorder="1" applyAlignment="1">
      <alignment horizontal="left" wrapText="1"/>
    </xf>
    <xf numFmtId="0" fontId="8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right"/>
    </xf>
    <xf numFmtId="0" fontId="10" fillId="0" borderId="58" xfId="0" applyFont="1" applyFill="1" applyBorder="1" applyAlignment="1">
      <alignment horizontal="right"/>
    </xf>
    <xf numFmtId="175" fontId="11" fillId="0" borderId="30" xfId="0" applyNumberFormat="1" applyFont="1" applyFill="1" applyBorder="1" applyAlignment="1">
      <alignment horizontal="right"/>
    </xf>
    <xf numFmtId="0" fontId="10" fillId="0" borderId="56" xfId="0" applyFont="1" applyFill="1" applyBorder="1" applyAlignment="1">
      <alignment horizontal="left" wrapText="1"/>
    </xf>
    <xf numFmtId="0" fontId="8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right"/>
    </xf>
    <xf numFmtId="0" fontId="10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right"/>
    </xf>
    <xf numFmtId="0" fontId="10" fillId="0" borderId="61" xfId="0" applyFont="1" applyFill="1" applyBorder="1" applyAlignment="1">
      <alignment horizontal="right"/>
    </xf>
    <xf numFmtId="0" fontId="11" fillId="0" borderId="62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right"/>
    </xf>
    <xf numFmtId="0" fontId="11" fillId="0" borderId="63" xfId="0" applyFont="1" applyFill="1" applyBorder="1" applyAlignment="1">
      <alignment horizontal="right"/>
    </xf>
    <xf numFmtId="0" fontId="8" fillId="0" borderId="32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175" fontId="10" fillId="0" borderId="60" xfId="0" applyNumberFormat="1" applyFont="1" applyFill="1" applyBorder="1" applyAlignment="1">
      <alignment horizontal="right"/>
    </xf>
    <xf numFmtId="0" fontId="10" fillId="0" borderId="64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horizontal="right"/>
    </xf>
    <xf numFmtId="175" fontId="10" fillId="0" borderId="45" xfId="0" applyNumberFormat="1" applyFont="1" applyFill="1" applyBorder="1" applyAlignment="1">
      <alignment horizontal="right"/>
    </xf>
    <xf numFmtId="0" fontId="11" fillId="0" borderId="65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center"/>
    </xf>
    <xf numFmtId="175" fontId="11" fillId="0" borderId="42" xfId="0" applyNumberFormat="1" applyFont="1" applyFill="1" applyBorder="1" applyAlignment="1">
      <alignment horizontal="right"/>
    </xf>
    <xf numFmtId="175" fontId="11" fillId="0" borderId="63" xfId="0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175" fontId="10" fillId="0" borderId="53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175" fontId="10" fillId="0" borderId="61" xfId="0" applyNumberFormat="1" applyFont="1" applyFill="1" applyBorder="1" applyAlignment="1">
      <alignment horizontal="right"/>
    </xf>
    <xf numFmtId="0" fontId="10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5" fontId="10" fillId="0" borderId="66" xfId="0" applyNumberFormat="1" applyFont="1" applyFill="1" applyBorder="1" applyAlignment="1">
      <alignment horizontal="right"/>
    </xf>
    <xf numFmtId="0" fontId="11" fillId="0" borderId="57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center"/>
    </xf>
    <xf numFmtId="175" fontId="11" fillId="0" borderId="53" xfId="0" applyNumberFormat="1" applyFont="1" applyFill="1" applyBorder="1" applyAlignment="1">
      <alignment horizontal="right"/>
    </xf>
    <xf numFmtId="175" fontId="11" fillId="0" borderId="54" xfId="0" applyNumberFormat="1" applyFont="1" applyFill="1" applyBorder="1" applyAlignment="1">
      <alignment horizontal="right"/>
    </xf>
    <xf numFmtId="175" fontId="8" fillId="0" borderId="53" xfId="0" applyNumberFormat="1" applyFont="1" applyFill="1" applyBorder="1" applyAlignment="1">
      <alignment horizontal="right"/>
    </xf>
    <xf numFmtId="175" fontId="8" fillId="0" borderId="54" xfId="0" applyNumberFormat="1" applyFont="1" applyFill="1" applyBorder="1" applyAlignment="1">
      <alignment horizontal="right"/>
    </xf>
    <xf numFmtId="175" fontId="8" fillId="0" borderId="32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left" wrapText="1"/>
    </xf>
    <xf numFmtId="0" fontId="8" fillId="0" borderId="56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left" wrapText="1"/>
    </xf>
    <xf numFmtId="175" fontId="8" fillId="0" borderId="29" xfId="0" applyNumberFormat="1" applyFont="1" applyFill="1" applyBorder="1" applyAlignment="1">
      <alignment horizontal="right"/>
    </xf>
    <xf numFmtId="175" fontId="8" fillId="0" borderId="45" xfId="0" applyNumberFormat="1" applyFont="1" applyFill="1" applyBorder="1" applyAlignment="1">
      <alignment horizontal="right"/>
    </xf>
    <xf numFmtId="0" fontId="11" fillId="0" borderId="30" xfId="0" applyFont="1" applyFill="1" applyBorder="1" applyAlignment="1">
      <alignment horizontal="center"/>
    </xf>
    <xf numFmtId="175" fontId="11" fillId="0" borderId="58" xfId="0" applyNumberFormat="1" applyFont="1" applyFill="1" applyBorder="1" applyAlignment="1">
      <alignment horizontal="right"/>
    </xf>
    <xf numFmtId="0" fontId="11" fillId="0" borderId="67" xfId="0" applyFont="1" applyFill="1" applyBorder="1" applyAlignment="1">
      <alignment horizontal="left" wrapText="1"/>
    </xf>
    <xf numFmtId="0" fontId="8" fillId="0" borderId="64" xfId="0" applyFont="1" applyFill="1" applyBorder="1" applyAlignment="1">
      <alignment horizontal="left" wrapText="1"/>
    </xf>
    <xf numFmtId="175" fontId="8" fillId="0" borderId="29" xfId="0" applyNumberFormat="1" applyFont="1" applyFill="1" applyBorder="1" applyAlignment="1">
      <alignment horizontal="right"/>
    </xf>
    <xf numFmtId="49" fontId="10" fillId="0" borderId="68" xfId="0" applyNumberFormat="1" applyFont="1" applyFill="1" applyBorder="1" applyAlignment="1">
      <alignment horizontal="left" wrapText="1"/>
    </xf>
    <xf numFmtId="175" fontId="8" fillId="0" borderId="32" xfId="0" applyNumberFormat="1" applyFont="1" applyFill="1" applyBorder="1" applyAlignment="1">
      <alignment horizontal="right"/>
    </xf>
    <xf numFmtId="0" fontId="10" fillId="0" borderId="69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175" fontId="8" fillId="0" borderId="38" xfId="0" applyNumberFormat="1" applyFont="1" applyFill="1" applyBorder="1" applyAlignment="1">
      <alignment horizontal="right"/>
    </xf>
    <xf numFmtId="175" fontId="8" fillId="0" borderId="45" xfId="0" applyNumberFormat="1" applyFont="1" applyFill="1" applyBorder="1" applyAlignment="1">
      <alignment horizontal="right"/>
    </xf>
    <xf numFmtId="175" fontId="11" fillId="0" borderId="42" xfId="0" applyNumberFormat="1" applyFont="1" applyFill="1" applyBorder="1" applyAlignment="1">
      <alignment horizontal="right"/>
    </xf>
    <xf numFmtId="175" fontId="11" fillId="0" borderId="63" xfId="0" applyNumberFormat="1" applyFont="1" applyFill="1" applyBorder="1" applyAlignment="1">
      <alignment horizontal="right"/>
    </xf>
    <xf numFmtId="0" fontId="10" fillId="0" borderId="55" xfId="0" applyFont="1" applyFill="1" applyBorder="1" applyAlignment="1">
      <alignment horizontal="left" wrapText="1"/>
    </xf>
    <xf numFmtId="175" fontId="8" fillId="0" borderId="53" xfId="0" applyNumberFormat="1" applyFont="1" applyFill="1" applyBorder="1" applyAlignment="1">
      <alignment horizontal="right"/>
    </xf>
    <xf numFmtId="175" fontId="8" fillId="0" borderId="54" xfId="0" applyNumberFormat="1" applyFont="1" applyFill="1" applyBorder="1" applyAlignment="1">
      <alignment horizontal="right"/>
    </xf>
    <xf numFmtId="0" fontId="10" fillId="0" borderId="44" xfId="0" applyFont="1" applyFill="1" applyBorder="1" applyAlignment="1">
      <alignment horizontal="left" wrapText="1"/>
    </xf>
    <xf numFmtId="0" fontId="11" fillId="0" borderId="53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left" wrapText="1"/>
    </xf>
    <xf numFmtId="0" fontId="8" fillId="0" borderId="42" xfId="0" applyFont="1" applyFill="1" applyBorder="1" applyAlignment="1">
      <alignment horizontal="center"/>
    </xf>
    <xf numFmtId="175" fontId="10" fillId="0" borderId="29" xfId="0" applyNumberFormat="1" applyFont="1" applyFill="1" applyBorder="1" applyAlignment="1">
      <alignment horizontal="right"/>
    </xf>
    <xf numFmtId="175" fontId="10" fillId="0" borderId="45" xfId="0" applyNumberFormat="1" applyFont="1" applyFill="1" applyBorder="1" applyAlignment="1">
      <alignment horizontal="right"/>
    </xf>
    <xf numFmtId="175" fontId="8" fillId="0" borderId="60" xfId="0" applyNumberFormat="1" applyFont="1" applyFill="1" applyBorder="1" applyAlignment="1">
      <alignment horizontal="right"/>
    </xf>
    <xf numFmtId="0" fontId="11" fillId="0" borderId="39" xfId="0" applyFont="1" applyFill="1" applyBorder="1" applyAlignment="1">
      <alignment horizontal="center"/>
    </xf>
    <xf numFmtId="175" fontId="8" fillId="0" borderId="39" xfId="0" applyNumberFormat="1" applyFont="1" applyFill="1" applyBorder="1" applyAlignment="1">
      <alignment horizontal="right"/>
    </xf>
    <xf numFmtId="175" fontId="8" fillId="0" borderId="71" xfId="0" applyNumberFormat="1" applyFont="1" applyFill="1" applyBorder="1" applyAlignment="1">
      <alignment horizontal="right"/>
    </xf>
    <xf numFmtId="49" fontId="10" fillId="0" borderId="29" xfId="0" applyNumberFormat="1" applyFont="1" applyFill="1" applyBorder="1" applyAlignment="1">
      <alignment horizontal="center"/>
    </xf>
    <xf numFmtId="0" fontId="10" fillId="0" borderId="64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wrapText="1"/>
    </xf>
    <xf numFmtId="0" fontId="10" fillId="0" borderId="57" xfId="0" applyFont="1" applyFill="1" applyBorder="1" applyAlignment="1">
      <alignment horizontal="left" wrapText="1"/>
    </xf>
    <xf numFmtId="0" fontId="8" fillId="0" borderId="72" xfId="0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center"/>
    </xf>
    <xf numFmtId="49" fontId="10" fillId="0" borderId="53" xfId="0" applyNumberFormat="1" applyFont="1" applyFill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175" fontId="11" fillId="0" borderId="58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8" fillId="0" borderId="45" xfId="0" applyFont="1" applyFill="1" applyBorder="1" applyAlignment="1">
      <alignment horizontal="right"/>
    </xf>
    <xf numFmtId="0" fontId="11" fillId="0" borderId="67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right"/>
    </xf>
    <xf numFmtId="0" fontId="10" fillId="0" borderId="60" xfId="0" applyFont="1" applyFill="1" applyBorder="1" applyAlignment="1">
      <alignment horizontal="right"/>
    </xf>
    <xf numFmtId="174" fontId="10" fillId="0" borderId="32" xfId="0" applyNumberFormat="1" applyFont="1" applyFill="1" applyBorder="1" applyAlignment="1">
      <alignment horizontal="right"/>
    </xf>
    <xf numFmtId="0" fontId="8" fillId="0" borderId="53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left" wrapText="1"/>
    </xf>
    <xf numFmtId="0" fontId="11" fillId="0" borderId="42" xfId="0" applyFont="1" applyFill="1" applyBorder="1" applyAlignment="1">
      <alignment horizontal="right"/>
    </xf>
    <xf numFmtId="0" fontId="10" fillId="0" borderId="73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175" fontId="8" fillId="0" borderId="66" xfId="0" applyNumberFormat="1" applyFont="1" applyFill="1" applyBorder="1" applyAlignment="1">
      <alignment horizontal="right"/>
    </xf>
    <xf numFmtId="0" fontId="10" fillId="0" borderId="62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right"/>
    </xf>
    <xf numFmtId="0" fontId="11" fillId="0" borderId="45" xfId="0" applyFont="1" applyFill="1" applyBorder="1" applyAlignment="1">
      <alignment horizontal="right"/>
    </xf>
    <xf numFmtId="0" fontId="10" fillId="0" borderId="74" xfId="0" applyFont="1" applyFill="1" applyBorder="1" applyAlignment="1">
      <alignment horizontal="left" wrapText="1"/>
    </xf>
    <xf numFmtId="49" fontId="8" fillId="0" borderId="32" xfId="0" applyNumberFormat="1" applyFont="1" applyFill="1" applyBorder="1" applyAlignment="1">
      <alignment horizontal="center"/>
    </xf>
    <xf numFmtId="174" fontId="10" fillId="0" borderId="32" xfId="0" applyNumberFormat="1" applyFont="1" applyFill="1" applyBorder="1" applyAlignment="1">
      <alignment horizontal="right"/>
    </xf>
    <xf numFmtId="49" fontId="10" fillId="0" borderId="74" xfId="0" applyNumberFormat="1" applyFont="1" applyFill="1" applyBorder="1" applyAlignment="1">
      <alignment horizontal="left" wrapText="1"/>
    </xf>
    <xf numFmtId="0" fontId="10" fillId="0" borderId="75" xfId="0" applyFont="1" applyFill="1" applyBorder="1" applyAlignment="1">
      <alignment horizontal="left" wrapText="1"/>
    </xf>
    <xf numFmtId="49" fontId="10" fillId="0" borderId="39" xfId="0" applyNumberFormat="1" applyFont="1" applyFill="1" applyBorder="1" applyAlignment="1">
      <alignment horizontal="center"/>
    </xf>
    <xf numFmtId="49" fontId="8" fillId="0" borderId="39" xfId="0" applyNumberFormat="1" applyFont="1" applyFill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/>
    </xf>
    <xf numFmtId="174" fontId="10" fillId="0" borderId="39" xfId="0" applyNumberFormat="1" applyFont="1" applyFill="1" applyBorder="1" applyAlignment="1">
      <alignment horizontal="right"/>
    </xf>
    <xf numFmtId="49" fontId="11" fillId="0" borderId="76" xfId="0" applyNumberFormat="1" applyFont="1" applyFill="1" applyBorder="1" applyAlignment="1">
      <alignment horizontal="left" wrapText="1"/>
    </xf>
    <xf numFmtId="174" fontId="11" fillId="0" borderId="42" xfId="0" applyNumberFormat="1" applyFont="1" applyFill="1" applyBorder="1" applyAlignment="1">
      <alignment horizontal="right"/>
    </xf>
    <xf numFmtId="0" fontId="10" fillId="0" borderId="39" xfId="0" applyFont="1" applyFill="1" applyBorder="1" applyAlignment="1">
      <alignment horizontal="center"/>
    </xf>
    <xf numFmtId="175" fontId="10" fillId="0" borderId="32" xfId="0" applyNumberFormat="1" applyFont="1" applyFill="1" applyBorder="1" applyAlignment="1">
      <alignment horizontal="right"/>
    </xf>
    <xf numFmtId="175" fontId="10" fillId="0" borderId="60" xfId="0" applyNumberFormat="1" applyFont="1" applyFill="1" applyBorder="1" applyAlignment="1">
      <alignment horizontal="right"/>
    </xf>
    <xf numFmtId="175" fontId="10" fillId="0" borderId="53" xfId="0" applyNumberFormat="1" applyFont="1" applyFill="1" applyBorder="1" applyAlignment="1">
      <alignment horizontal="right"/>
    </xf>
    <xf numFmtId="175" fontId="10" fillId="0" borderId="54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left" wrapText="1"/>
    </xf>
    <xf numFmtId="0" fontId="11" fillId="0" borderId="77" xfId="0" applyFont="1" applyFill="1" applyBorder="1" applyAlignment="1">
      <alignment horizontal="left" wrapText="1"/>
    </xf>
    <xf numFmtId="175" fontId="11" fillId="0" borderId="53" xfId="0" applyNumberFormat="1" applyFont="1" applyFill="1" applyBorder="1" applyAlignment="1">
      <alignment horizontal="right"/>
    </xf>
    <xf numFmtId="175" fontId="11" fillId="0" borderId="54" xfId="0" applyNumberFormat="1" applyFont="1" applyFill="1" applyBorder="1" applyAlignment="1">
      <alignment horizontal="right"/>
    </xf>
    <xf numFmtId="0" fontId="10" fillId="0" borderId="77" xfId="0" applyFont="1" applyFill="1" applyBorder="1" applyAlignment="1">
      <alignment horizontal="left" wrapText="1"/>
    </xf>
    <xf numFmtId="0" fontId="11" fillId="0" borderId="78" xfId="0" applyFont="1" applyFill="1" applyBorder="1" applyAlignment="1">
      <alignment horizontal="left" wrapText="1"/>
    </xf>
    <xf numFmtId="0" fontId="11" fillId="0" borderId="79" xfId="0" applyFont="1" applyFill="1" applyBorder="1" applyAlignment="1">
      <alignment horizontal="center"/>
    </xf>
    <xf numFmtId="175" fontId="11" fillId="0" borderId="79" xfId="0" applyNumberFormat="1" applyFont="1" applyFill="1" applyBorder="1" applyAlignment="1">
      <alignment horizontal="right"/>
    </xf>
    <xf numFmtId="175" fontId="11" fillId="0" borderId="80" xfId="0" applyNumberFormat="1" applyFont="1" applyFill="1" applyBorder="1" applyAlignment="1">
      <alignment horizontal="right"/>
    </xf>
    <xf numFmtId="0" fontId="12" fillId="0" borderId="50" xfId="0" applyFont="1" applyFill="1" applyBorder="1" applyAlignment="1">
      <alignment horizontal="center"/>
    </xf>
    <xf numFmtId="175" fontId="10" fillId="0" borderId="51" xfId="0" applyNumberFormat="1" applyFont="1" applyFill="1" applyBorder="1" applyAlignment="1">
      <alignment horizontal="right"/>
    </xf>
    <xf numFmtId="0" fontId="10" fillId="0" borderId="31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175" fontId="8" fillId="0" borderId="61" xfId="0" applyNumberFormat="1" applyFont="1" applyFill="1" applyBorder="1" applyAlignment="1">
      <alignment horizontal="right"/>
    </xf>
    <xf numFmtId="0" fontId="8" fillId="0" borderId="82" xfId="0" applyFont="1" applyFill="1" applyBorder="1" applyAlignment="1">
      <alignment horizontal="center"/>
    </xf>
    <xf numFmtId="0" fontId="10" fillId="0" borderId="82" xfId="0" applyFont="1" applyFill="1" applyBorder="1" applyAlignment="1">
      <alignment horizontal="center" wrapText="1"/>
    </xf>
    <xf numFmtId="0" fontId="10" fillId="0" borderId="83" xfId="0" applyFont="1" applyFill="1" applyBorder="1" applyAlignment="1">
      <alignment horizontal="center" wrapText="1"/>
    </xf>
    <xf numFmtId="0" fontId="10" fillId="0" borderId="82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 wrapText="1"/>
    </xf>
    <xf numFmtId="175" fontId="8" fillId="0" borderId="82" xfId="0" applyNumberFormat="1" applyFont="1" applyFill="1" applyBorder="1" applyAlignment="1">
      <alignment horizontal="right"/>
    </xf>
    <xf numFmtId="175" fontId="8" fillId="0" borderId="84" xfId="0" applyNumberFormat="1" applyFont="1" applyFill="1" applyBorder="1" applyAlignment="1">
      <alignment horizontal="right"/>
    </xf>
    <xf numFmtId="0" fontId="11" fillId="0" borderId="85" xfId="0" applyFont="1" applyFill="1" applyBorder="1" applyAlignment="1">
      <alignment horizontal="center"/>
    </xf>
    <xf numFmtId="0" fontId="11" fillId="0" borderId="85" xfId="0" applyFont="1" applyFill="1" applyBorder="1" applyAlignment="1">
      <alignment horizontal="center" wrapText="1"/>
    </xf>
    <xf numFmtId="0" fontId="11" fillId="0" borderId="86" xfId="0" applyFont="1" applyFill="1" applyBorder="1" applyAlignment="1">
      <alignment horizontal="center" wrapText="1"/>
    </xf>
    <xf numFmtId="175" fontId="11" fillId="0" borderId="85" xfId="0" applyNumberFormat="1" applyFont="1" applyFill="1" applyBorder="1" applyAlignment="1">
      <alignment horizontal="right"/>
    </xf>
    <xf numFmtId="175" fontId="11" fillId="0" borderId="87" xfId="0" applyNumberFormat="1" applyFont="1" applyFill="1" applyBorder="1" applyAlignment="1">
      <alignment horizontal="right"/>
    </xf>
    <xf numFmtId="175" fontId="10" fillId="0" borderId="27" xfId="0" applyNumberFormat="1" applyFont="1" applyFill="1" applyBorder="1" applyAlignment="1">
      <alignment horizontal="right"/>
    </xf>
    <xf numFmtId="175" fontId="10" fillId="0" borderId="61" xfId="0" applyNumberFormat="1" applyFont="1" applyFill="1" applyBorder="1" applyAlignment="1">
      <alignment horizontal="right"/>
    </xf>
    <xf numFmtId="0" fontId="11" fillId="0" borderId="88" xfId="0" applyFont="1" applyFill="1" applyBorder="1" applyAlignment="1">
      <alignment horizontal="center"/>
    </xf>
    <xf numFmtId="175" fontId="11" fillId="0" borderId="88" xfId="0" applyNumberFormat="1" applyFont="1" applyFill="1" applyBorder="1" applyAlignment="1">
      <alignment horizontal="right"/>
    </xf>
    <xf numFmtId="175" fontId="11" fillId="0" borderId="89" xfId="0" applyNumberFormat="1" applyFont="1" applyFill="1" applyBorder="1" applyAlignment="1">
      <alignment horizontal="right"/>
    </xf>
    <xf numFmtId="0" fontId="8" fillId="0" borderId="90" xfId="0" applyFont="1" applyFill="1" applyBorder="1" applyAlignment="1">
      <alignment wrapText="1"/>
    </xf>
    <xf numFmtId="0" fontId="13" fillId="0" borderId="90" xfId="0" applyFont="1" applyFill="1" applyBorder="1" applyAlignment="1">
      <alignment horizontal="center" wrapText="1"/>
    </xf>
    <xf numFmtId="0" fontId="11" fillId="0" borderId="90" xfId="0" applyFont="1" applyFill="1" applyBorder="1" applyAlignment="1">
      <alignment horizontal="center"/>
    </xf>
    <xf numFmtId="0" fontId="13" fillId="0" borderId="90" xfId="0" applyFont="1" applyFill="1" applyBorder="1" applyAlignment="1">
      <alignment wrapText="1"/>
    </xf>
    <xf numFmtId="175" fontId="14" fillId="0" borderId="90" xfId="0" applyNumberFormat="1" applyFont="1" applyFill="1" applyBorder="1" applyAlignment="1">
      <alignment horizontal="right"/>
    </xf>
    <xf numFmtId="0" fontId="14" fillId="0" borderId="90" xfId="0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0" fontId="15" fillId="33" borderId="0" xfId="0" applyFont="1" applyFill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91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20" fillId="33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205</xdr:row>
      <xdr:rowOff>0</xdr:rowOff>
    </xdr:from>
    <xdr:to>
      <xdr:col>11</xdr:col>
      <xdr:colOff>0</xdr:colOff>
      <xdr:row>205</xdr:row>
      <xdr:rowOff>0</xdr:rowOff>
    </xdr:to>
    <xdr:sp>
      <xdr:nvSpPr>
        <xdr:cNvPr id="1" name="2905"/>
        <xdr:cNvSpPr>
          <a:spLocks/>
        </xdr:cNvSpPr>
      </xdr:nvSpPr>
      <xdr:spPr>
        <a:xfrm>
          <a:off x="18326100" y="928782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showGridLines="0" tabSelected="1" view="pageBreakPreview" zoomScale="75" zoomScaleNormal="50" zoomScaleSheetLayoutView="75" zoomScalePageLayoutView="0" workbookViewId="0" topLeftCell="A167">
      <selection activeCell="A13" sqref="A13:K13"/>
    </sheetView>
  </sheetViews>
  <sheetFormatPr defaultColWidth="8.875" defaultRowHeight="12.75"/>
  <cols>
    <col min="1" max="1" width="6.375" style="1" customWidth="1"/>
    <col min="2" max="2" width="5.375" style="1" customWidth="1"/>
    <col min="3" max="3" width="102.00390625" style="27" customWidth="1"/>
    <col min="4" max="5" width="9.875" style="27" customWidth="1"/>
    <col min="6" max="6" width="10.75390625" style="27" customWidth="1"/>
    <col min="7" max="7" width="21.375" style="27" customWidth="1"/>
    <col min="8" max="8" width="10.875" style="27" customWidth="1"/>
    <col min="9" max="9" width="21.00390625" style="27" customWidth="1"/>
    <col min="10" max="10" width="21.75390625" style="27" customWidth="1"/>
    <col min="11" max="11" width="21.25390625" style="27" customWidth="1"/>
    <col min="12" max="16384" width="8.875" style="1" customWidth="1"/>
  </cols>
  <sheetData>
    <row r="1" spans="3:11" ht="20.25">
      <c r="C1" s="266" t="s">
        <v>40</v>
      </c>
      <c r="D1" s="266"/>
      <c r="E1" s="266"/>
      <c r="F1" s="266"/>
      <c r="G1" s="266"/>
      <c r="H1" s="266"/>
      <c r="I1" s="266"/>
      <c r="J1" s="266"/>
      <c r="K1" s="266"/>
    </row>
    <row r="2" spans="3:11" ht="20.25">
      <c r="C2" s="266" t="s">
        <v>50</v>
      </c>
      <c r="D2" s="266"/>
      <c r="E2" s="266"/>
      <c r="F2" s="266"/>
      <c r="G2" s="266"/>
      <c r="H2" s="266"/>
      <c r="I2" s="266"/>
      <c r="J2" s="266"/>
      <c r="K2" s="266"/>
    </row>
    <row r="3" spans="3:11" ht="20.25">
      <c r="C3" s="30"/>
      <c r="D3" s="30"/>
      <c r="E3" s="30"/>
      <c r="F3" s="30"/>
      <c r="G3" s="266" t="s">
        <v>54</v>
      </c>
      <c r="H3" s="266"/>
      <c r="I3" s="266"/>
      <c r="J3" s="266"/>
      <c r="K3" s="266"/>
    </row>
    <row r="4" spans="3:11" ht="20.25">
      <c r="C4" s="266" t="s">
        <v>51</v>
      </c>
      <c r="D4" s="266"/>
      <c r="E4" s="266"/>
      <c r="F4" s="266"/>
      <c r="G4" s="266"/>
      <c r="H4" s="266"/>
      <c r="I4" s="266"/>
      <c r="J4" s="266"/>
      <c r="K4" s="266"/>
    </row>
    <row r="5" spans="3:11" ht="20.25">
      <c r="C5" s="266" t="s">
        <v>53</v>
      </c>
      <c r="D5" s="266"/>
      <c r="E5" s="266"/>
      <c r="F5" s="266"/>
      <c r="G5" s="266"/>
      <c r="H5" s="266"/>
      <c r="I5" s="266"/>
      <c r="J5" s="266"/>
      <c r="K5" s="266"/>
    </row>
    <row r="6" spans="3:11" ht="20.25">
      <c r="C6" s="30"/>
      <c r="D6" s="30"/>
      <c r="E6" s="30"/>
      <c r="F6" s="30"/>
      <c r="G6" s="266" t="s">
        <v>52</v>
      </c>
      <c r="H6" s="266"/>
      <c r="I6" s="266"/>
      <c r="J6" s="266"/>
      <c r="K6" s="266"/>
    </row>
    <row r="7" spans="3:11" ht="20.25">
      <c r="C7" s="266" t="s">
        <v>229</v>
      </c>
      <c r="D7" s="266"/>
      <c r="E7" s="266"/>
      <c r="F7" s="266"/>
      <c r="G7" s="266"/>
      <c r="H7" s="266"/>
      <c r="I7" s="266"/>
      <c r="J7" s="266"/>
      <c r="K7" s="266"/>
    </row>
    <row r="8" spans="3:11" ht="20.25">
      <c r="C8" s="30"/>
      <c r="D8" s="30"/>
      <c r="E8" s="30"/>
      <c r="F8" s="266" t="s">
        <v>218</v>
      </c>
      <c r="G8" s="266"/>
      <c r="H8" s="266"/>
      <c r="I8" s="266"/>
      <c r="J8" s="266"/>
      <c r="K8" s="266"/>
    </row>
    <row r="9" spans="1:11" ht="15.75" customHeight="1">
      <c r="A9" s="272" t="s">
        <v>230</v>
      </c>
      <c r="B9" s="272"/>
      <c r="C9" s="272"/>
      <c r="D9" s="272"/>
      <c r="E9" s="272"/>
      <c r="F9" s="272"/>
      <c r="G9" s="272"/>
      <c r="H9" s="272"/>
      <c r="I9" s="272"/>
      <c r="J9" s="272"/>
      <c r="K9" s="272"/>
    </row>
    <row r="10" spans="1:11" s="27" customFormat="1" ht="15.75" customHeight="1">
      <c r="A10" s="29"/>
      <c r="B10" s="29"/>
      <c r="C10" s="31"/>
      <c r="D10" s="31"/>
      <c r="E10" s="31"/>
      <c r="F10" s="31"/>
      <c r="G10" s="31"/>
      <c r="H10" s="31"/>
      <c r="I10" s="272" t="s">
        <v>250</v>
      </c>
      <c r="J10" s="272"/>
      <c r="K10" s="272"/>
    </row>
    <row r="11" spans="1:11" s="27" customFormat="1" ht="15.75" customHeight="1">
      <c r="A11" s="29"/>
      <c r="B11" s="29"/>
      <c r="C11" s="31"/>
      <c r="D11" s="31"/>
      <c r="E11" s="31"/>
      <c r="F11" s="31"/>
      <c r="G11" s="31"/>
      <c r="H11" s="31"/>
      <c r="I11" s="31"/>
      <c r="J11" s="31"/>
      <c r="K11" s="31"/>
    </row>
    <row r="12" spans="3:11" ht="15.75" customHeight="1"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25.5" customHeight="1">
      <c r="A13" s="267" t="s">
        <v>24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</row>
    <row r="14" spans="1:11" ht="27.75" customHeight="1">
      <c r="A14" s="267" t="s">
        <v>220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</row>
    <row r="15" spans="3:11" ht="15.75" customHeight="1">
      <c r="C15" s="2"/>
      <c r="D15" s="2"/>
      <c r="E15" s="2"/>
      <c r="F15" s="2"/>
      <c r="G15" s="2"/>
      <c r="H15" s="2"/>
      <c r="I15" s="2"/>
      <c r="J15" s="2"/>
      <c r="K15" s="13"/>
    </row>
    <row r="16" ht="13.5" customHeight="1" thickBot="1"/>
    <row r="17" spans="1:11" ht="51" customHeight="1" thickTop="1">
      <c r="A17" s="14" t="s">
        <v>14</v>
      </c>
      <c r="B17" s="14"/>
      <c r="C17" s="19" t="s">
        <v>15</v>
      </c>
      <c r="D17" s="20" t="s">
        <v>25</v>
      </c>
      <c r="E17" s="21" t="s">
        <v>26</v>
      </c>
      <c r="F17" s="21" t="s">
        <v>27</v>
      </c>
      <c r="G17" s="21" t="s">
        <v>28</v>
      </c>
      <c r="H17" s="21" t="s">
        <v>33</v>
      </c>
      <c r="I17" s="22" t="s">
        <v>152</v>
      </c>
      <c r="J17" s="22" t="s">
        <v>221</v>
      </c>
      <c r="K17" s="22" t="s">
        <v>222</v>
      </c>
    </row>
    <row r="18" spans="1:11" ht="21" customHeight="1" thickBot="1">
      <c r="A18" s="6">
        <v>1</v>
      </c>
      <c r="B18" s="6"/>
      <c r="C18" s="23">
        <v>2</v>
      </c>
      <c r="D18" s="24" t="s">
        <v>16</v>
      </c>
      <c r="E18" s="25" t="s">
        <v>17</v>
      </c>
      <c r="F18" s="25" t="s">
        <v>18</v>
      </c>
      <c r="G18" s="25" t="s">
        <v>19</v>
      </c>
      <c r="H18" s="25" t="s">
        <v>20</v>
      </c>
      <c r="I18" s="25" t="s">
        <v>29</v>
      </c>
      <c r="J18" s="25" t="s">
        <v>138</v>
      </c>
      <c r="K18" s="25" t="s">
        <v>86</v>
      </c>
    </row>
    <row r="19" spans="1:11" ht="67.5" customHeight="1" thickBot="1" thickTop="1">
      <c r="A19" s="7" t="s">
        <v>31</v>
      </c>
      <c r="B19" s="8"/>
      <c r="C19" s="76" t="s">
        <v>80</v>
      </c>
      <c r="D19" s="77" t="s">
        <v>30</v>
      </c>
      <c r="E19" s="77"/>
      <c r="F19" s="77"/>
      <c r="G19" s="77"/>
      <c r="H19" s="77"/>
      <c r="I19" s="78">
        <f>I20</f>
        <v>52630.00000000001</v>
      </c>
      <c r="J19" s="78">
        <f>J20</f>
        <v>41444.1</v>
      </c>
      <c r="K19" s="79">
        <f>K20</f>
        <v>50555.59999999999</v>
      </c>
    </row>
    <row r="20" spans="1:11" ht="57" thickBot="1">
      <c r="A20" s="9"/>
      <c r="B20" s="10" t="s">
        <v>32</v>
      </c>
      <c r="C20" s="80" t="s">
        <v>80</v>
      </c>
      <c r="D20" s="81" t="s">
        <v>30</v>
      </c>
      <c r="E20" s="81"/>
      <c r="F20" s="81" t="s">
        <v>21</v>
      </c>
      <c r="G20" s="81" t="s">
        <v>21</v>
      </c>
      <c r="H20" s="81" t="s">
        <v>21</v>
      </c>
      <c r="I20" s="82">
        <f>I21+I57+I64+I80+I122+I160+I174+I187+I180</f>
        <v>52630.00000000001</v>
      </c>
      <c r="J20" s="83">
        <f>J21+J57+J64+J80+J122+J160+J174+J187</f>
        <v>41444.1</v>
      </c>
      <c r="K20" s="84">
        <f>K21+K57+K64+K80+K122+K160+K174+K187</f>
        <v>50555.59999999999</v>
      </c>
    </row>
    <row r="21" spans="1:11" ht="18.75">
      <c r="A21" s="268"/>
      <c r="B21" s="11"/>
      <c r="C21" s="85" t="s">
        <v>0</v>
      </c>
      <c r="D21" s="86" t="s">
        <v>30</v>
      </c>
      <c r="E21" s="86" t="s">
        <v>82</v>
      </c>
      <c r="F21" s="86"/>
      <c r="G21" s="86" t="s">
        <v>21</v>
      </c>
      <c r="H21" s="86" t="s">
        <v>21</v>
      </c>
      <c r="I21" s="87">
        <f>I22+I38+I43+I48</f>
        <v>11371.8</v>
      </c>
      <c r="J21" s="87">
        <f>J22+J38+J43+J48</f>
        <v>11374.2</v>
      </c>
      <c r="K21" s="88">
        <f>K22+K38+K43+K48</f>
        <v>11311.999999999998</v>
      </c>
    </row>
    <row r="22" spans="1:11" ht="56.25">
      <c r="A22" s="268"/>
      <c r="B22" s="11"/>
      <c r="C22" s="89" t="s">
        <v>11</v>
      </c>
      <c r="D22" s="90" t="s">
        <v>30</v>
      </c>
      <c r="E22" s="86" t="s">
        <v>82</v>
      </c>
      <c r="F22" s="86" t="s">
        <v>88</v>
      </c>
      <c r="G22" s="86"/>
      <c r="H22" s="86"/>
      <c r="I22" s="87">
        <f>I23+I34</f>
        <v>10623</v>
      </c>
      <c r="J22" s="87">
        <f>J23+J34</f>
        <v>11351.300000000001</v>
      </c>
      <c r="K22" s="91">
        <f>K23+K34</f>
        <v>11288.199999999999</v>
      </c>
    </row>
    <row r="23" spans="1:11" ht="30" customHeight="1">
      <c r="A23" s="268"/>
      <c r="B23" s="11"/>
      <c r="C23" s="92" t="s">
        <v>43</v>
      </c>
      <c r="D23" s="90" t="s">
        <v>30</v>
      </c>
      <c r="E23" s="90" t="s">
        <v>82</v>
      </c>
      <c r="F23" s="90" t="s">
        <v>88</v>
      </c>
      <c r="G23" s="90" t="s">
        <v>55</v>
      </c>
      <c r="H23" s="90" t="s">
        <v>21</v>
      </c>
      <c r="I23" s="93">
        <f>I24+I31</f>
        <v>10507.5</v>
      </c>
      <c r="J23" s="93">
        <f>J24+J31</f>
        <v>11351.300000000001</v>
      </c>
      <c r="K23" s="93">
        <f>K24+K31</f>
        <v>11288.199999999999</v>
      </c>
    </row>
    <row r="24" spans="1:11" ht="37.5">
      <c r="A24" s="268"/>
      <c r="B24" s="11"/>
      <c r="C24" s="92" t="s">
        <v>44</v>
      </c>
      <c r="D24" s="90" t="s">
        <v>30</v>
      </c>
      <c r="E24" s="90" t="s">
        <v>82</v>
      </c>
      <c r="F24" s="90" t="s">
        <v>88</v>
      </c>
      <c r="G24" s="90" t="s">
        <v>60</v>
      </c>
      <c r="H24" s="90"/>
      <c r="I24" s="93">
        <f>I25</f>
        <v>10504</v>
      </c>
      <c r="J24" s="93">
        <f>J25</f>
        <v>11347.800000000001</v>
      </c>
      <c r="K24" s="93">
        <f>K25</f>
        <v>11284.699999999999</v>
      </c>
    </row>
    <row r="25" spans="1:12" ht="18.75">
      <c r="A25" s="268"/>
      <c r="B25" s="11"/>
      <c r="C25" s="94" t="s">
        <v>153</v>
      </c>
      <c r="D25" s="95" t="s">
        <v>30</v>
      </c>
      <c r="E25" s="96" t="s">
        <v>82</v>
      </c>
      <c r="F25" s="96" t="s">
        <v>88</v>
      </c>
      <c r="G25" s="96" t="s">
        <v>147</v>
      </c>
      <c r="H25" s="96"/>
      <c r="I25" s="97">
        <f>I26+I29+I30</f>
        <v>10504</v>
      </c>
      <c r="J25" s="97">
        <f>J26+J29+J30</f>
        <v>11347.800000000001</v>
      </c>
      <c r="K25" s="97">
        <f>K26+K29+K30</f>
        <v>11284.699999999999</v>
      </c>
      <c r="L25" s="3"/>
    </row>
    <row r="26" spans="1:11" ht="67.5" customHeight="1">
      <c r="A26" s="268"/>
      <c r="B26" s="11"/>
      <c r="C26" s="37" t="s">
        <v>132</v>
      </c>
      <c r="D26" s="42" t="s">
        <v>30</v>
      </c>
      <c r="E26" s="42" t="s">
        <v>82</v>
      </c>
      <c r="F26" s="42" t="s">
        <v>88</v>
      </c>
      <c r="G26" s="42" t="s">
        <v>147</v>
      </c>
      <c r="H26" s="42" t="s">
        <v>126</v>
      </c>
      <c r="I26" s="72">
        <f>8982.9</f>
        <v>8982.9</v>
      </c>
      <c r="J26" s="72">
        <v>9857.7</v>
      </c>
      <c r="K26" s="98">
        <v>10229.9</v>
      </c>
    </row>
    <row r="27" spans="1:11" ht="18.75" hidden="1">
      <c r="A27" s="268"/>
      <c r="B27" s="11"/>
      <c r="C27" s="99"/>
      <c r="D27" s="100"/>
      <c r="E27" s="101"/>
      <c r="F27" s="101"/>
      <c r="G27" s="101"/>
      <c r="H27" s="101"/>
      <c r="I27" s="102"/>
      <c r="J27" s="102"/>
      <c r="K27" s="103"/>
    </row>
    <row r="28" spans="1:11" ht="56.25" customHeight="1" hidden="1">
      <c r="A28" s="268"/>
      <c r="B28" s="11"/>
      <c r="C28" s="37"/>
      <c r="D28" s="42"/>
      <c r="E28" s="42"/>
      <c r="F28" s="42"/>
      <c r="G28" s="42"/>
      <c r="H28" s="42"/>
      <c r="I28" s="72"/>
      <c r="J28" s="72"/>
      <c r="K28" s="98"/>
    </row>
    <row r="29" spans="1:11" ht="36">
      <c r="A29" s="268"/>
      <c r="B29" s="11"/>
      <c r="C29" s="41" t="s">
        <v>137</v>
      </c>
      <c r="D29" s="42" t="s">
        <v>30</v>
      </c>
      <c r="E29" s="42" t="s">
        <v>82</v>
      </c>
      <c r="F29" s="42" t="s">
        <v>88</v>
      </c>
      <c r="G29" s="42" t="s">
        <v>147</v>
      </c>
      <c r="H29" s="42" t="s">
        <v>127</v>
      </c>
      <c r="I29" s="72">
        <f>1109.2-90-57.6+400.5+0.4+0.1</f>
        <v>1362.6</v>
      </c>
      <c r="J29" s="72">
        <v>1331.6</v>
      </c>
      <c r="K29" s="98">
        <v>896.3</v>
      </c>
    </row>
    <row r="30" spans="1:11" ht="27.75" customHeight="1">
      <c r="A30" s="268"/>
      <c r="B30" s="11"/>
      <c r="C30" s="41" t="s">
        <v>136</v>
      </c>
      <c r="D30" s="42" t="s">
        <v>30</v>
      </c>
      <c r="E30" s="42" t="s">
        <v>82</v>
      </c>
      <c r="F30" s="42" t="s">
        <v>88</v>
      </c>
      <c r="G30" s="42" t="s">
        <v>147</v>
      </c>
      <c r="H30" s="42" t="s">
        <v>128</v>
      </c>
      <c r="I30" s="104">
        <v>158.5</v>
      </c>
      <c r="J30" s="72">
        <v>158.5</v>
      </c>
      <c r="K30" s="98">
        <v>158.5</v>
      </c>
    </row>
    <row r="31" spans="1:11" ht="42.75" customHeight="1">
      <c r="A31" s="268"/>
      <c r="B31" s="11"/>
      <c r="C31" s="105" t="s">
        <v>107</v>
      </c>
      <c r="D31" s="106" t="s">
        <v>30</v>
      </c>
      <c r="E31" s="106" t="s">
        <v>82</v>
      </c>
      <c r="F31" s="107" t="s">
        <v>88</v>
      </c>
      <c r="G31" s="107" t="s">
        <v>108</v>
      </c>
      <c r="H31" s="108"/>
      <c r="I31" s="109">
        <f aca="true" t="shared" si="0" ref="I31:K32">I32</f>
        <v>3.5</v>
      </c>
      <c r="J31" s="109">
        <f t="shared" si="0"/>
        <v>3.5</v>
      </c>
      <c r="K31" s="110">
        <f t="shared" si="0"/>
        <v>3.5</v>
      </c>
    </row>
    <row r="32" spans="1:11" ht="26.25" customHeight="1">
      <c r="A32" s="268"/>
      <c r="B32" s="11"/>
      <c r="C32" s="111" t="s">
        <v>154</v>
      </c>
      <c r="D32" s="112" t="s">
        <v>30</v>
      </c>
      <c r="E32" s="112" t="s">
        <v>82</v>
      </c>
      <c r="F32" s="113" t="s">
        <v>88</v>
      </c>
      <c r="G32" s="113" t="s">
        <v>109</v>
      </c>
      <c r="H32" s="114"/>
      <c r="I32" s="115">
        <f t="shared" si="0"/>
        <v>3.5</v>
      </c>
      <c r="J32" s="115">
        <f t="shared" si="0"/>
        <v>3.5</v>
      </c>
      <c r="K32" s="116">
        <f t="shared" si="0"/>
        <v>3.5</v>
      </c>
    </row>
    <row r="33" spans="1:11" ht="42.75" customHeight="1">
      <c r="A33" s="268"/>
      <c r="B33" s="11"/>
      <c r="C33" s="117" t="s">
        <v>137</v>
      </c>
      <c r="D33" s="118" t="s">
        <v>30</v>
      </c>
      <c r="E33" s="118" t="s">
        <v>82</v>
      </c>
      <c r="F33" s="118" t="s">
        <v>88</v>
      </c>
      <c r="G33" s="118" t="s">
        <v>109</v>
      </c>
      <c r="H33" s="118" t="s">
        <v>127</v>
      </c>
      <c r="I33" s="119">
        <v>3.5</v>
      </c>
      <c r="J33" s="119">
        <v>3.5</v>
      </c>
      <c r="K33" s="120">
        <v>3.5</v>
      </c>
    </row>
    <row r="34" spans="1:11" ht="18.75">
      <c r="A34" s="268"/>
      <c r="B34" s="11"/>
      <c r="C34" s="92" t="s">
        <v>45</v>
      </c>
      <c r="D34" s="90" t="s">
        <v>30</v>
      </c>
      <c r="E34" s="121" t="s">
        <v>82</v>
      </c>
      <c r="F34" s="90" t="s">
        <v>88</v>
      </c>
      <c r="G34" s="90" t="s">
        <v>57</v>
      </c>
      <c r="H34" s="122"/>
      <c r="I34" s="93">
        <f aca="true" t="shared" si="1" ref="I34:K36">I35</f>
        <v>115.5</v>
      </c>
      <c r="J34" s="93">
        <f t="shared" si="1"/>
        <v>0</v>
      </c>
      <c r="K34" s="123">
        <f t="shared" si="1"/>
        <v>0</v>
      </c>
    </row>
    <row r="35" spans="1:11" ht="18.75">
      <c r="A35" s="268"/>
      <c r="B35" s="11"/>
      <c r="C35" s="92" t="s">
        <v>46</v>
      </c>
      <c r="D35" s="90" t="s">
        <v>30</v>
      </c>
      <c r="E35" s="121" t="s">
        <v>82</v>
      </c>
      <c r="F35" s="90" t="s">
        <v>88</v>
      </c>
      <c r="G35" s="90" t="s">
        <v>58</v>
      </c>
      <c r="H35" s="122"/>
      <c r="I35" s="93">
        <f t="shared" si="1"/>
        <v>115.5</v>
      </c>
      <c r="J35" s="93">
        <f t="shared" si="1"/>
        <v>0</v>
      </c>
      <c r="K35" s="93">
        <f t="shared" si="1"/>
        <v>0</v>
      </c>
    </row>
    <row r="36" spans="1:11" ht="37.5">
      <c r="A36" s="268"/>
      <c r="B36" s="11"/>
      <c r="C36" s="124" t="s">
        <v>68</v>
      </c>
      <c r="D36" s="125" t="s">
        <v>30</v>
      </c>
      <c r="E36" s="125" t="s">
        <v>82</v>
      </c>
      <c r="F36" s="125" t="s">
        <v>88</v>
      </c>
      <c r="G36" s="125" t="s">
        <v>61</v>
      </c>
      <c r="H36" s="125"/>
      <c r="I36" s="126">
        <f t="shared" si="1"/>
        <v>115.5</v>
      </c>
      <c r="J36" s="126">
        <f t="shared" si="1"/>
        <v>0</v>
      </c>
      <c r="K36" s="127">
        <f t="shared" si="1"/>
        <v>0</v>
      </c>
    </row>
    <row r="37" spans="1:11" ht="18.75">
      <c r="A37" s="268"/>
      <c r="B37" s="11"/>
      <c r="C37" s="128" t="s">
        <v>134</v>
      </c>
      <c r="D37" s="129" t="s">
        <v>30</v>
      </c>
      <c r="E37" s="129" t="s">
        <v>82</v>
      </c>
      <c r="F37" s="129" t="s">
        <v>88</v>
      </c>
      <c r="G37" s="129" t="s">
        <v>61</v>
      </c>
      <c r="H37" s="129" t="s">
        <v>129</v>
      </c>
      <c r="I37" s="130">
        <v>115.5</v>
      </c>
      <c r="J37" s="130">
        <v>0</v>
      </c>
      <c r="K37" s="131">
        <v>0</v>
      </c>
    </row>
    <row r="38" spans="1:11" ht="56.25">
      <c r="A38" s="268"/>
      <c r="B38" s="11"/>
      <c r="C38" s="89" t="s">
        <v>94</v>
      </c>
      <c r="D38" s="132" t="s">
        <v>30</v>
      </c>
      <c r="E38" s="86" t="s">
        <v>82</v>
      </c>
      <c r="F38" s="86" t="s">
        <v>92</v>
      </c>
      <c r="G38" s="86"/>
      <c r="H38" s="86"/>
      <c r="I38" s="133">
        <f aca="true" t="shared" si="2" ref="I38:J41">I39</f>
        <v>228.3</v>
      </c>
      <c r="J38" s="133">
        <f t="shared" si="2"/>
        <v>0</v>
      </c>
      <c r="K38" s="88">
        <f>K39</f>
        <v>0</v>
      </c>
    </row>
    <row r="39" spans="1:11" ht="18.75">
      <c r="A39" s="268"/>
      <c r="B39" s="11"/>
      <c r="C39" s="94" t="s">
        <v>45</v>
      </c>
      <c r="D39" s="132" t="s">
        <v>30</v>
      </c>
      <c r="E39" s="134" t="s">
        <v>82</v>
      </c>
      <c r="F39" s="125" t="s">
        <v>92</v>
      </c>
      <c r="G39" s="125" t="s">
        <v>57</v>
      </c>
      <c r="H39" s="135"/>
      <c r="I39" s="93">
        <f t="shared" si="2"/>
        <v>228.3</v>
      </c>
      <c r="J39" s="93">
        <f t="shared" si="2"/>
        <v>0</v>
      </c>
      <c r="K39" s="123">
        <f>K40</f>
        <v>0</v>
      </c>
    </row>
    <row r="40" spans="1:11" ht="18.75">
      <c r="A40" s="268"/>
      <c r="B40" s="11"/>
      <c r="C40" s="32" t="s">
        <v>46</v>
      </c>
      <c r="D40" s="33" t="s">
        <v>30</v>
      </c>
      <c r="E40" s="34" t="s">
        <v>82</v>
      </c>
      <c r="F40" s="33" t="s">
        <v>92</v>
      </c>
      <c r="G40" s="33" t="s">
        <v>58</v>
      </c>
      <c r="H40" s="35"/>
      <c r="I40" s="73">
        <f t="shared" si="2"/>
        <v>228.3</v>
      </c>
      <c r="J40" s="73">
        <f t="shared" si="2"/>
        <v>0</v>
      </c>
      <c r="K40" s="136">
        <f>K41</f>
        <v>0</v>
      </c>
    </row>
    <row r="41" spans="1:11" ht="40.5" customHeight="1">
      <c r="A41" s="268"/>
      <c r="B41" s="11"/>
      <c r="C41" s="124" t="s">
        <v>97</v>
      </c>
      <c r="D41" s="137" t="s">
        <v>30</v>
      </c>
      <c r="E41" s="125" t="s">
        <v>82</v>
      </c>
      <c r="F41" s="125" t="s">
        <v>92</v>
      </c>
      <c r="G41" s="125" t="s">
        <v>69</v>
      </c>
      <c r="H41" s="125"/>
      <c r="I41" s="126">
        <f t="shared" si="2"/>
        <v>228.3</v>
      </c>
      <c r="J41" s="126">
        <f t="shared" si="2"/>
        <v>0</v>
      </c>
      <c r="K41" s="127">
        <f>K42</f>
        <v>0</v>
      </c>
    </row>
    <row r="42" spans="1:11" ht="18.75">
      <c r="A42" s="268"/>
      <c r="B42" s="11"/>
      <c r="C42" s="128" t="s">
        <v>134</v>
      </c>
      <c r="D42" s="118" t="s">
        <v>30</v>
      </c>
      <c r="E42" s="129" t="s">
        <v>82</v>
      </c>
      <c r="F42" s="129" t="s">
        <v>92</v>
      </c>
      <c r="G42" s="129" t="s">
        <v>69</v>
      </c>
      <c r="H42" s="129" t="s">
        <v>129</v>
      </c>
      <c r="I42" s="130">
        <v>228.3</v>
      </c>
      <c r="J42" s="130">
        <v>0</v>
      </c>
      <c r="K42" s="131">
        <v>0</v>
      </c>
    </row>
    <row r="43" spans="1:11" ht="18.75">
      <c r="A43" s="268"/>
      <c r="B43" s="11"/>
      <c r="C43" s="92" t="s">
        <v>2</v>
      </c>
      <c r="D43" s="132" t="s">
        <v>30</v>
      </c>
      <c r="E43" s="90" t="s">
        <v>82</v>
      </c>
      <c r="F43" s="90" t="s">
        <v>91</v>
      </c>
      <c r="G43" s="90"/>
      <c r="H43" s="90"/>
      <c r="I43" s="93">
        <f aca="true" t="shared" si="3" ref="I43:J46">I44</f>
        <v>100</v>
      </c>
      <c r="J43" s="93">
        <f t="shared" si="3"/>
        <v>0</v>
      </c>
      <c r="K43" s="123">
        <f>K44</f>
        <v>0</v>
      </c>
    </row>
    <row r="44" spans="1:11" ht="18.75">
      <c r="A44" s="268"/>
      <c r="B44" s="11"/>
      <c r="C44" s="94" t="s">
        <v>45</v>
      </c>
      <c r="D44" s="132" t="s">
        <v>30</v>
      </c>
      <c r="E44" s="90" t="s">
        <v>82</v>
      </c>
      <c r="F44" s="90" t="s">
        <v>91</v>
      </c>
      <c r="G44" s="90" t="s">
        <v>57</v>
      </c>
      <c r="H44" s="90"/>
      <c r="I44" s="93">
        <f t="shared" si="3"/>
        <v>100</v>
      </c>
      <c r="J44" s="93">
        <f t="shared" si="3"/>
        <v>0</v>
      </c>
      <c r="K44" s="123">
        <f>K45</f>
        <v>0</v>
      </c>
    </row>
    <row r="45" spans="1:11" ht="18.75">
      <c r="A45" s="268"/>
      <c r="B45" s="11"/>
      <c r="C45" s="92" t="s">
        <v>46</v>
      </c>
      <c r="D45" s="132" t="s">
        <v>30</v>
      </c>
      <c r="E45" s="90" t="s">
        <v>82</v>
      </c>
      <c r="F45" s="90" t="s">
        <v>91</v>
      </c>
      <c r="G45" s="90" t="s">
        <v>58</v>
      </c>
      <c r="H45" s="90" t="s">
        <v>21</v>
      </c>
      <c r="I45" s="93">
        <f t="shared" si="3"/>
        <v>100</v>
      </c>
      <c r="J45" s="93">
        <f t="shared" si="3"/>
        <v>0</v>
      </c>
      <c r="K45" s="123">
        <f>K46</f>
        <v>0</v>
      </c>
    </row>
    <row r="46" spans="1:11" ht="18.75">
      <c r="A46" s="268"/>
      <c r="B46" s="11"/>
      <c r="C46" s="94" t="s">
        <v>99</v>
      </c>
      <c r="D46" s="138" t="s">
        <v>30</v>
      </c>
      <c r="E46" s="96" t="s">
        <v>82</v>
      </c>
      <c r="F46" s="96" t="s">
        <v>91</v>
      </c>
      <c r="G46" s="96" t="s">
        <v>62</v>
      </c>
      <c r="H46" s="96"/>
      <c r="I46" s="97">
        <f t="shared" si="3"/>
        <v>100</v>
      </c>
      <c r="J46" s="97">
        <f t="shared" si="3"/>
        <v>0</v>
      </c>
      <c r="K46" s="139">
        <f>K47</f>
        <v>0</v>
      </c>
    </row>
    <row r="47" spans="1:11" ht="18.75">
      <c r="A47" s="268"/>
      <c r="B47" s="11"/>
      <c r="C47" s="140" t="s">
        <v>136</v>
      </c>
      <c r="D47" s="129" t="s">
        <v>30</v>
      </c>
      <c r="E47" s="141" t="s">
        <v>82</v>
      </c>
      <c r="F47" s="141" t="s">
        <v>91</v>
      </c>
      <c r="G47" s="141" t="s">
        <v>62</v>
      </c>
      <c r="H47" s="141" t="s">
        <v>128</v>
      </c>
      <c r="I47" s="142">
        <v>100</v>
      </c>
      <c r="J47" s="142">
        <v>0</v>
      </c>
      <c r="K47" s="143">
        <v>0</v>
      </c>
    </row>
    <row r="48" spans="1:11" ht="18.75">
      <c r="A48" s="268"/>
      <c r="B48" s="11"/>
      <c r="C48" s="92" t="s">
        <v>3</v>
      </c>
      <c r="D48" s="132" t="s">
        <v>30</v>
      </c>
      <c r="E48" s="90" t="s">
        <v>82</v>
      </c>
      <c r="F48" s="90" t="s">
        <v>85</v>
      </c>
      <c r="G48" s="90"/>
      <c r="H48" s="90"/>
      <c r="I48" s="93">
        <f aca="true" t="shared" si="4" ref="I48:K49">I49</f>
        <v>420.5</v>
      </c>
      <c r="J48" s="93">
        <f t="shared" si="4"/>
        <v>22.9</v>
      </c>
      <c r="K48" s="123">
        <f t="shared" si="4"/>
        <v>23.8</v>
      </c>
    </row>
    <row r="49" spans="1:11" ht="18.75">
      <c r="A49" s="268"/>
      <c r="B49" s="11"/>
      <c r="C49" s="94" t="s">
        <v>45</v>
      </c>
      <c r="D49" s="132" t="s">
        <v>30</v>
      </c>
      <c r="E49" s="90" t="s">
        <v>82</v>
      </c>
      <c r="F49" s="90" t="s">
        <v>85</v>
      </c>
      <c r="G49" s="90" t="s">
        <v>57</v>
      </c>
      <c r="H49" s="90"/>
      <c r="I49" s="144">
        <f t="shared" si="4"/>
        <v>420.5</v>
      </c>
      <c r="J49" s="144">
        <f t="shared" si="4"/>
        <v>22.9</v>
      </c>
      <c r="K49" s="145">
        <f t="shared" si="4"/>
        <v>23.8</v>
      </c>
    </row>
    <row r="50" spans="1:11" ht="18.75">
      <c r="A50" s="268"/>
      <c r="B50" s="11"/>
      <c r="C50" s="92" t="s">
        <v>46</v>
      </c>
      <c r="D50" s="106" t="s">
        <v>30</v>
      </c>
      <c r="E50" s="90" t="s">
        <v>82</v>
      </c>
      <c r="F50" s="90" t="s">
        <v>85</v>
      </c>
      <c r="G50" s="90" t="s">
        <v>58</v>
      </c>
      <c r="H50" s="90"/>
      <c r="I50" s="146">
        <f>I52+I56+I53</f>
        <v>420.5</v>
      </c>
      <c r="J50" s="146">
        <f>J52+J56+J53</f>
        <v>22.9</v>
      </c>
      <c r="K50" s="146">
        <f>K52+K56+K53</f>
        <v>23.8</v>
      </c>
    </row>
    <row r="51" spans="1:11" ht="18.75">
      <c r="A51" s="268"/>
      <c r="B51" s="11"/>
      <c r="C51" s="147" t="s">
        <v>70</v>
      </c>
      <c r="D51" s="138" t="s">
        <v>30</v>
      </c>
      <c r="E51" s="125" t="s">
        <v>82</v>
      </c>
      <c r="F51" s="125" t="s">
        <v>85</v>
      </c>
      <c r="G51" s="125" t="s">
        <v>63</v>
      </c>
      <c r="H51" s="125"/>
      <c r="I51" s="126">
        <f>I52</f>
        <v>22</v>
      </c>
      <c r="J51" s="126">
        <f>J52</f>
        <v>22.9</v>
      </c>
      <c r="K51" s="127">
        <f>K52</f>
        <v>23.8</v>
      </c>
    </row>
    <row r="52" spans="1:11" ht="36">
      <c r="A52" s="268"/>
      <c r="B52" s="11"/>
      <c r="C52" s="117" t="s">
        <v>137</v>
      </c>
      <c r="D52" s="118" t="s">
        <v>30</v>
      </c>
      <c r="E52" s="129" t="s">
        <v>82</v>
      </c>
      <c r="F52" s="129" t="s">
        <v>85</v>
      </c>
      <c r="G52" s="129" t="s">
        <v>63</v>
      </c>
      <c r="H52" s="129" t="s">
        <v>127</v>
      </c>
      <c r="I52" s="130">
        <v>22</v>
      </c>
      <c r="J52" s="130">
        <v>22.9</v>
      </c>
      <c r="K52" s="131">
        <v>23.8</v>
      </c>
    </row>
    <row r="53" spans="1:11" ht="56.25">
      <c r="A53" s="268"/>
      <c r="B53" s="11"/>
      <c r="C53" s="147" t="s">
        <v>116</v>
      </c>
      <c r="D53" s="138" t="s">
        <v>30</v>
      </c>
      <c r="E53" s="125" t="s">
        <v>82</v>
      </c>
      <c r="F53" s="125" t="s">
        <v>85</v>
      </c>
      <c r="G53" s="125" t="s">
        <v>115</v>
      </c>
      <c r="H53" s="125"/>
      <c r="I53" s="126">
        <f>I54</f>
        <v>306</v>
      </c>
      <c r="J53" s="126">
        <f>J54</f>
        <v>0</v>
      </c>
      <c r="K53" s="127">
        <f>K54</f>
        <v>0</v>
      </c>
    </row>
    <row r="54" spans="1:11" ht="36">
      <c r="A54" s="268"/>
      <c r="B54" s="11"/>
      <c r="C54" s="117" t="s">
        <v>137</v>
      </c>
      <c r="D54" s="118" t="s">
        <v>30</v>
      </c>
      <c r="E54" s="129" t="s">
        <v>82</v>
      </c>
      <c r="F54" s="129" t="s">
        <v>85</v>
      </c>
      <c r="G54" s="129" t="s">
        <v>115</v>
      </c>
      <c r="H54" s="129" t="s">
        <v>127</v>
      </c>
      <c r="I54" s="130">
        <v>306</v>
      </c>
      <c r="J54" s="130">
        <v>0</v>
      </c>
      <c r="K54" s="131">
        <v>0</v>
      </c>
    </row>
    <row r="55" spans="1:11" ht="37.5">
      <c r="A55" s="268"/>
      <c r="B55" s="11"/>
      <c r="C55" s="124" t="s">
        <v>71</v>
      </c>
      <c r="D55" s="138" t="s">
        <v>30</v>
      </c>
      <c r="E55" s="125" t="s">
        <v>82</v>
      </c>
      <c r="F55" s="125" t="s">
        <v>85</v>
      </c>
      <c r="G55" s="125" t="s">
        <v>64</v>
      </c>
      <c r="H55" s="125"/>
      <c r="I55" s="126">
        <f>I56</f>
        <v>92.5</v>
      </c>
      <c r="J55" s="126">
        <f>J56</f>
        <v>0</v>
      </c>
      <c r="K55" s="127">
        <f>K56</f>
        <v>0</v>
      </c>
    </row>
    <row r="56" spans="1:11" ht="18.75">
      <c r="A56" s="268"/>
      <c r="B56" s="11"/>
      <c r="C56" s="128" t="s">
        <v>134</v>
      </c>
      <c r="D56" s="42" t="s">
        <v>30</v>
      </c>
      <c r="E56" s="129" t="s">
        <v>82</v>
      </c>
      <c r="F56" s="129" t="s">
        <v>85</v>
      </c>
      <c r="G56" s="129" t="s">
        <v>64</v>
      </c>
      <c r="H56" s="129" t="s">
        <v>129</v>
      </c>
      <c r="I56" s="130">
        <v>92.5</v>
      </c>
      <c r="J56" s="130">
        <v>0</v>
      </c>
      <c r="K56" s="131">
        <v>0</v>
      </c>
    </row>
    <row r="57" spans="1:11" ht="18.75">
      <c r="A57" s="268"/>
      <c r="B57" s="11"/>
      <c r="C57" s="148" t="s">
        <v>4</v>
      </c>
      <c r="D57" s="90" t="s">
        <v>30</v>
      </c>
      <c r="E57" s="106" t="s">
        <v>83</v>
      </c>
      <c r="F57" s="106"/>
      <c r="G57" s="106"/>
      <c r="H57" s="106"/>
      <c r="I57" s="93">
        <f aca="true" t="shared" si="5" ref="I57:J60">I58</f>
        <v>314.6</v>
      </c>
      <c r="J57" s="93">
        <f t="shared" si="5"/>
        <v>328.5</v>
      </c>
      <c r="K57" s="123">
        <f>K58</f>
        <v>339.9</v>
      </c>
    </row>
    <row r="58" spans="1:11" ht="18.75">
      <c r="A58" s="268"/>
      <c r="B58" s="11"/>
      <c r="C58" s="105" t="s">
        <v>12</v>
      </c>
      <c r="D58" s="90" t="s">
        <v>30</v>
      </c>
      <c r="E58" s="106" t="s">
        <v>83</v>
      </c>
      <c r="F58" s="107" t="s">
        <v>84</v>
      </c>
      <c r="G58" s="106"/>
      <c r="H58" s="106"/>
      <c r="I58" s="93">
        <f t="shared" si="5"/>
        <v>314.6</v>
      </c>
      <c r="J58" s="93">
        <f t="shared" si="5"/>
        <v>328.5</v>
      </c>
      <c r="K58" s="123">
        <f>K59</f>
        <v>339.9</v>
      </c>
    </row>
    <row r="59" spans="1:11" ht="18.75">
      <c r="A59" s="268"/>
      <c r="B59" s="11"/>
      <c r="C59" s="105" t="s">
        <v>45</v>
      </c>
      <c r="D59" s="90" t="s">
        <v>30</v>
      </c>
      <c r="E59" s="106" t="s">
        <v>83</v>
      </c>
      <c r="F59" s="107" t="s">
        <v>84</v>
      </c>
      <c r="G59" s="107" t="s">
        <v>57</v>
      </c>
      <c r="H59" s="106"/>
      <c r="I59" s="93">
        <f t="shared" si="5"/>
        <v>314.6</v>
      </c>
      <c r="J59" s="93">
        <f t="shared" si="5"/>
        <v>328.5</v>
      </c>
      <c r="K59" s="123">
        <f>K60</f>
        <v>339.9</v>
      </c>
    </row>
    <row r="60" spans="1:11" ht="18.75">
      <c r="A60" s="268"/>
      <c r="B60" s="11"/>
      <c r="C60" s="105" t="s">
        <v>46</v>
      </c>
      <c r="D60" s="90" t="s">
        <v>30</v>
      </c>
      <c r="E60" s="106" t="s">
        <v>83</v>
      </c>
      <c r="F60" s="107" t="s">
        <v>84</v>
      </c>
      <c r="G60" s="107" t="s">
        <v>58</v>
      </c>
      <c r="H60" s="108"/>
      <c r="I60" s="93">
        <f t="shared" si="5"/>
        <v>314.6</v>
      </c>
      <c r="J60" s="93">
        <f t="shared" si="5"/>
        <v>328.5</v>
      </c>
      <c r="K60" s="123">
        <f>K61</f>
        <v>339.9</v>
      </c>
    </row>
    <row r="61" spans="1:11" ht="37.5">
      <c r="A61" s="268"/>
      <c r="B61" s="11"/>
      <c r="C61" s="149" t="s">
        <v>114</v>
      </c>
      <c r="D61" s="138" t="s">
        <v>30</v>
      </c>
      <c r="E61" s="138" t="s">
        <v>83</v>
      </c>
      <c r="F61" s="137" t="s">
        <v>84</v>
      </c>
      <c r="G61" s="137" t="s">
        <v>65</v>
      </c>
      <c r="H61" s="38"/>
      <c r="I61" s="150">
        <f>I62+I63</f>
        <v>314.6</v>
      </c>
      <c r="J61" s="150">
        <f>J62+J63</f>
        <v>328.5</v>
      </c>
      <c r="K61" s="151">
        <f>K62+K63</f>
        <v>339.9</v>
      </c>
    </row>
    <row r="62" spans="1:11" ht="63.75" customHeight="1">
      <c r="A62" s="268"/>
      <c r="B62" s="11"/>
      <c r="C62" s="37" t="s">
        <v>132</v>
      </c>
      <c r="D62" s="42" t="s">
        <v>30</v>
      </c>
      <c r="E62" s="152" t="s">
        <v>83</v>
      </c>
      <c r="F62" s="152" t="s">
        <v>84</v>
      </c>
      <c r="G62" s="152" t="s">
        <v>65</v>
      </c>
      <c r="H62" s="152" t="s">
        <v>126</v>
      </c>
      <c r="I62" s="104">
        <v>252.6</v>
      </c>
      <c r="J62" s="104">
        <v>262.9</v>
      </c>
      <c r="K62" s="153">
        <v>288.3</v>
      </c>
    </row>
    <row r="63" spans="1:11" ht="36">
      <c r="A63" s="268"/>
      <c r="B63" s="11"/>
      <c r="C63" s="154" t="s">
        <v>137</v>
      </c>
      <c r="D63" s="129" t="s">
        <v>30</v>
      </c>
      <c r="E63" s="118" t="s">
        <v>83</v>
      </c>
      <c r="F63" s="118" t="s">
        <v>84</v>
      </c>
      <c r="G63" s="118" t="s">
        <v>65</v>
      </c>
      <c r="H63" s="118" t="s">
        <v>127</v>
      </c>
      <c r="I63" s="130">
        <v>62</v>
      </c>
      <c r="J63" s="130">
        <v>65.6</v>
      </c>
      <c r="K63" s="131">
        <f>339.9-288.3</f>
        <v>51.599999999999966</v>
      </c>
    </row>
    <row r="64" spans="1:11" ht="29.25" customHeight="1">
      <c r="A64" s="268"/>
      <c r="B64" s="11"/>
      <c r="C64" s="155" t="s">
        <v>5</v>
      </c>
      <c r="D64" s="90" t="s">
        <v>30</v>
      </c>
      <c r="E64" s="138" t="s">
        <v>84</v>
      </c>
      <c r="F64" s="138"/>
      <c r="G64" s="138" t="s">
        <v>21</v>
      </c>
      <c r="H64" s="138" t="s">
        <v>21</v>
      </c>
      <c r="I64" s="156">
        <f>I65+I74</f>
        <v>120</v>
      </c>
      <c r="J64" s="156">
        <f>J65+J74</f>
        <v>125</v>
      </c>
      <c r="K64" s="156">
        <f>K65+K74</f>
        <v>135</v>
      </c>
    </row>
    <row r="65" spans="1:11" ht="39.75" customHeight="1">
      <c r="A65" s="268"/>
      <c r="B65" s="11"/>
      <c r="C65" s="157" t="s">
        <v>140</v>
      </c>
      <c r="D65" s="90" t="s">
        <v>30</v>
      </c>
      <c r="E65" s="138" t="s">
        <v>84</v>
      </c>
      <c r="F65" s="137">
        <v>10</v>
      </c>
      <c r="G65" s="138" t="s">
        <v>21</v>
      </c>
      <c r="H65" s="106" t="s">
        <v>21</v>
      </c>
      <c r="I65" s="156">
        <f aca="true" t="shared" si="6" ref="I65:K66">I66</f>
        <v>115</v>
      </c>
      <c r="J65" s="156">
        <f t="shared" si="6"/>
        <v>120</v>
      </c>
      <c r="K65" s="156">
        <f t="shared" si="6"/>
        <v>130</v>
      </c>
    </row>
    <row r="66" spans="1:11" ht="82.5" customHeight="1">
      <c r="A66" s="268"/>
      <c r="B66" s="11"/>
      <c r="C66" s="105" t="s">
        <v>155</v>
      </c>
      <c r="D66" s="107" t="s">
        <v>30</v>
      </c>
      <c r="E66" s="106" t="s">
        <v>84</v>
      </c>
      <c r="F66" s="107">
        <v>10</v>
      </c>
      <c r="G66" s="107" t="s">
        <v>117</v>
      </c>
      <c r="H66" s="108"/>
      <c r="I66" s="158">
        <f t="shared" si="6"/>
        <v>115</v>
      </c>
      <c r="J66" s="158">
        <f t="shared" si="6"/>
        <v>120</v>
      </c>
      <c r="K66" s="158">
        <f t="shared" si="6"/>
        <v>130</v>
      </c>
    </row>
    <row r="67" spans="1:11" ht="27.75" customHeight="1">
      <c r="A67" s="268"/>
      <c r="B67" s="11"/>
      <c r="C67" s="105" t="s">
        <v>159</v>
      </c>
      <c r="D67" s="107" t="s">
        <v>30</v>
      </c>
      <c r="E67" s="106" t="s">
        <v>84</v>
      </c>
      <c r="F67" s="107">
        <v>10</v>
      </c>
      <c r="G67" s="107" t="s">
        <v>158</v>
      </c>
      <c r="H67" s="108"/>
      <c r="I67" s="158">
        <f>I68++I71</f>
        <v>115</v>
      </c>
      <c r="J67" s="158">
        <f>J68++J71</f>
        <v>120</v>
      </c>
      <c r="K67" s="158">
        <f>K68++K71</f>
        <v>130</v>
      </c>
    </row>
    <row r="68" spans="1:11" ht="43.5" customHeight="1">
      <c r="A68" s="268"/>
      <c r="B68" s="11"/>
      <c r="C68" s="159" t="s">
        <v>156</v>
      </c>
      <c r="D68" s="160" t="s">
        <v>30</v>
      </c>
      <c r="E68" s="132" t="s">
        <v>84</v>
      </c>
      <c r="F68" s="160">
        <v>10</v>
      </c>
      <c r="G68" s="160" t="s">
        <v>157</v>
      </c>
      <c r="H68" s="161"/>
      <c r="I68" s="162">
        <f aca="true" t="shared" si="7" ref="I68:K69">I69</f>
        <v>15</v>
      </c>
      <c r="J68" s="162">
        <f t="shared" si="7"/>
        <v>20</v>
      </c>
      <c r="K68" s="162">
        <f t="shared" si="7"/>
        <v>30</v>
      </c>
    </row>
    <row r="69" spans="1:11" ht="39.75" customHeight="1">
      <c r="A69" s="268"/>
      <c r="B69" s="11"/>
      <c r="C69" s="149" t="s">
        <v>145</v>
      </c>
      <c r="D69" s="138" t="s">
        <v>30</v>
      </c>
      <c r="E69" s="138" t="s">
        <v>84</v>
      </c>
      <c r="F69" s="137">
        <v>10</v>
      </c>
      <c r="G69" s="137" t="s">
        <v>160</v>
      </c>
      <c r="H69" s="38"/>
      <c r="I69" s="156">
        <f t="shared" si="7"/>
        <v>15</v>
      </c>
      <c r="J69" s="156">
        <f t="shared" si="7"/>
        <v>20</v>
      </c>
      <c r="K69" s="163">
        <f t="shared" si="7"/>
        <v>30</v>
      </c>
    </row>
    <row r="70" spans="1:11" ht="39.75" customHeight="1">
      <c r="A70" s="268"/>
      <c r="B70" s="11"/>
      <c r="C70" s="154" t="s">
        <v>137</v>
      </c>
      <c r="D70" s="118" t="s">
        <v>30</v>
      </c>
      <c r="E70" s="118" t="s">
        <v>84</v>
      </c>
      <c r="F70" s="118">
        <v>10</v>
      </c>
      <c r="G70" s="118" t="s">
        <v>160</v>
      </c>
      <c r="H70" s="118" t="s">
        <v>127</v>
      </c>
      <c r="I70" s="164">
        <v>15</v>
      </c>
      <c r="J70" s="164">
        <v>20</v>
      </c>
      <c r="K70" s="165">
        <v>30</v>
      </c>
    </row>
    <row r="71" spans="1:11" ht="42" customHeight="1">
      <c r="A71" s="268"/>
      <c r="B71" s="11"/>
      <c r="C71" s="166" t="s">
        <v>161</v>
      </c>
      <c r="D71" s="160" t="s">
        <v>30</v>
      </c>
      <c r="E71" s="132" t="s">
        <v>84</v>
      </c>
      <c r="F71" s="160">
        <v>10</v>
      </c>
      <c r="G71" s="160" t="s">
        <v>216</v>
      </c>
      <c r="H71" s="161"/>
      <c r="I71" s="167">
        <f>I72</f>
        <v>100</v>
      </c>
      <c r="J71" s="167">
        <f aca="true" t="shared" si="8" ref="I71:K72">J72</f>
        <v>100</v>
      </c>
      <c r="K71" s="168">
        <f t="shared" si="8"/>
        <v>100</v>
      </c>
    </row>
    <row r="72" spans="1:11" ht="42.75" customHeight="1">
      <c r="A72" s="268"/>
      <c r="B72" s="11"/>
      <c r="C72" s="169" t="s">
        <v>148</v>
      </c>
      <c r="D72" s="138" t="s">
        <v>30</v>
      </c>
      <c r="E72" s="138" t="s">
        <v>84</v>
      </c>
      <c r="F72" s="137">
        <v>10</v>
      </c>
      <c r="G72" s="137" t="s">
        <v>217</v>
      </c>
      <c r="H72" s="38"/>
      <c r="I72" s="156">
        <f t="shared" si="8"/>
        <v>100</v>
      </c>
      <c r="J72" s="156">
        <f t="shared" si="8"/>
        <v>100</v>
      </c>
      <c r="K72" s="163">
        <f t="shared" si="8"/>
        <v>100</v>
      </c>
    </row>
    <row r="73" spans="1:11" ht="39.75" customHeight="1">
      <c r="A73" s="268"/>
      <c r="B73" s="11"/>
      <c r="C73" s="154" t="s">
        <v>137</v>
      </c>
      <c r="D73" s="118" t="s">
        <v>30</v>
      </c>
      <c r="E73" s="118" t="s">
        <v>84</v>
      </c>
      <c r="F73" s="118">
        <v>10</v>
      </c>
      <c r="G73" s="118" t="s">
        <v>217</v>
      </c>
      <c r="H73" s="118" t="s">
        <v>127</v>
      </c>
      <c r="I73" s="164">
        <v>100</v>
      </c>
      <c r="J73" s="164">
        <v>100</v>
      </c>
      <c r="K73" s="165">
        <v>100</v>
      </c>
    </row>
    <row r="74" spans="1:11" ht="47.25" customHeight="1">
      <c r="A74" s="268"/>
      <c r="B74" s="11"/>
      <c r="C74" s="105" t="s">
        <v>101</v>
      </c>
      <c r="D74" s="106" t="s">
        <v>30</v>
      </c>
      <c r="E74" s="106" t="s">
        <v>84</v>
      </c>
      <c r="F74" s="107" t="s">
        <v>102</v>
      </c>
      <c r="G74" s="170"/>
      <c r="H74" s="170"/>
      <c r="I74" s="167">
        <f aca="true" t="shared" si="9" ref="I74:K75">I75</f>
        <v>5</v>
      </c>
      <c r="J74" s="167">
        <f t="shared" si="9"/>
        <v>5</v>
      </c>
      <c r="K74" s="168">
        <f t="shared" si="9"/>
        <v>5</v>
      </c>
    </row>
    <row r="75" spans="1:11" ht="83.25" customHeight="1">
      <c r="A75" s="268"/>
      <c r="B75" s="11"/>
      <c r="C75" s="171" t="s">
        <v>163</v>
      </c>
      <c r="D75" s="95" t="s">
        <v>30</v>
      </c>
      <c r="E75" s="132" t="s">
        <v>84</v>
      </c>
      <c r="F75" s="160" t="s">
        <v>102</v>
      </c>
      <c r="G75" s="160" t="s">
        <v>104</v>
      </c>
      <c r="H75" s="132" t="s">
        <v>21</v>
      </c>
      <c r="I75" s="167">
        <f>I76</f>
        <v>5</v>
      </c>
      <c r="J75" s="167">
        <f t="shared" si="9"/>
        <v>5</v>
      </c>
      <c r="K75" s="167">
        <f t="shared" si="9"/>
        <v>5</v>
      </c>
    </row>
    <row r="76" spans="1:11" ht="32.25" customHeight="1">
      <c r="A76" s="268"/>
      <c r="B76" s="11"/>
      <c r="C76" s="105" t="s">
        <v>159</v>
      </c>
      <c r="D76" s="172" t="s">
        <v>30</v>
      </c>
      <c r="E76" s="132" t="s">
        <v>84</v>
      </c>
      <c r="F76" s="160" t="s">
        <v>102</v>
      </c>
      <c r="G76" s="160" t="s">
        <v>162</v>
      </c>
      <c r="H76" s="132"/>
      <c r="I76" s="167">
        <f>I77</f>
        <v>5</v>
      </c>
      <c r="J76" s="167">
        <f>J77</f>
        <v>5</v>
      </c>
      <c r="K76" s="167">
        <f>K77</f>
        <v>5</v>
      </c>
    </row>
    <row r="77" spans="1:11" ht="65.25" customHeight="1">
      <c r="A77" s="268"/>
      <c r="B77" s="11"/>
      <c r="C77" s="166" t="s">
        <v>165</v>
      </c>
      <c r="D77" s="132" t="s">
        <v>30</v>
      </c>
      <c r="E77" s="132" t="s">
        <v>84</v>
      </c>
      <c r="F77" s="160" t="s">
        <v>102</v>
      </c>
      <c r="G77" s="160" t="s">
        <v>164</v>
      </c>
      <c r="H77" s="132"/>
      <c r="I77" s="167">
        <f>I79</f>
        <v>5</v>
      </c>
      <c r="J77" s="167">
        <f>J79</f>
        <v>5</v>
      </c>
      <c r="K77" s="168">
        <f>K79</f>
        <v>5</v>
      </c>
    </row>
    <row r="78" spans="1:11" ht="78" customHeight="1">
      <c r="A78" s="268"/>
      <c r="B78" s="11"/>
      <c r="C78" s="149" t="s">
        <v>166</v>
      </c>
      <c r="D78" s="138" t="s">
        <v>30</v>
      </c>
      <c r="E78" s="137" t="s">
        <v>84</v>
      </c>
      <c r="F78" s="137" t="s">
        <v>102</v>
      </c>
      <c r="G78" s="137" t="s">
        <v>167</v>
      </c>
      <c r="H78" s="137"/>
      <c r="I78" s="173">
        <f>I79</f>
        <v>5</v>
      </c>
      <c r="J78" s="173">
        <f>J79</f>
        <v>5</v>
      </c>
      <c r="K78" s="174">
        <f>K79</f>
        <v>5</v>
      </c>
    </row>
    <row r="79" spans="1:11" ht="40.5" customHeight="1">
      <c r="A79" s="268"/>
      <c r="B79" s="11"/>
      <c r="C79" s="154" t="s">
        <v>137</v>
      </c>
      <c r="D79" s="118" t="s">
        <v>30</v>
      </c>
      <c r="E79" s="118" t="s">
        <v>84</v>
      </c>
      <c r="F79" s="118" t="s">
        <v>102</v>
      </c>
      <c r="G79" s="118" t="s">
        <v>167</v>
      </c>
      <c r="H79" s="118" t="s">
        <v>127</v>
      </c>
      <c r="I79" s="164">
        <v>5</v>
      </c>
      <c r="J79" s="164">
        <v>5</v>
      </c>
      <c r="K79" s="165">
        <v>5</v>
      </c>
    </row>
    <row r="80" spans="1:11" ht="16.5" customHeight="1">
      <c r="A80" s="268"/>
      <c r="B80" s="11"/>
      <c r="C80" s="148" t="s">
        <v>38</v>
      </c>
      <c r="D80" s="90" t="s">
        <v>30</v>
      </c>
      <c r="E80" s="106" t="s">
        <v>88</v>
      </c>
      <c r="F80" s="106"/>
      <c r="G80" s="106" t="s">
        <v>21</v>
      </c>
      <c r="H80" s="106" t="s">
        <v>21</v>
      </c>
      <c r="I80" s="156">
        <f>I81+I112</f>
        <v>6237.3</v>
      </c>
      <c r="J80" s="156">
        <f>J81+J112</f>
        <v>2164.3</v>
      </c>
      <c r="K80" s="163">
        <f>K81+K112</f>
        <v>2074.3</v>
      </c>
    </row>
    <row r="81" spans="1:11" ht="18" customHeight="1">
      <c r="A81" s="268"/>
      <c r="B81" s="11"/>
      <c r="C81" s="105" t="s">
        <v>42</v>
      </c>
      <c r="D81" s="160" t="s">
        <v>30</v>
      </c>
      <c r="E81" s="132" t="s">
        <v>88</v>
      </c>
      <c r="F81" s="160" t="s">
        <v>89</v>
      </c>
      <c r="G81" s="132"/>
      <c r="H81" s="132"/>
      <c r="I81" s="158">
        <f>I92+I106+I82+I87</f>
        <v>6159.3</v>
      </c>
      <c r="J81" s="158">
        <f>J92+J106+J82+J87</f>
        <v>2071.3</v>
      </c>
      <c r="K81" s="175">
        <f>K92+K106+K82+K87</f>
        <v>2071.3</v>
      </c>
    </row>
    <row r="82" spans="1:11" ht="77.25" customHeight="1">
      <c r="A82" s="268"/>
      <c r="B82" s="11"/>
      <c r="C82" s="105" t="s">
        <v>168</v>
      </c>
      <c r="D82" s="107" t="s">
        <v>30</v>
      </c>
      <c r="E82" s="51" t="s">
        <v>88</v>
      </c>
      <c r="F82" s="50" t="s">
        <v>89</v>
      </c>
      <c r="G82" s="107" t="s">
        <v>79</v>
      </c>
      <c r="H82" s="108"/>
      <c r="I82" s="158">
        <f>I83</f>
        <v>1180.2</v>
      </c>
      <c r="J82" s="158">
        <f>J84</f>
        <v>0</v>
      </c>
      <c r="K82" s="175">
        <f>K84</f>
        <v>0</v>
      </c>
    </row>
    <row r="83" spans="1:11" ht="33.75" customHeight="1">
      <c r="A83" s="268"/>
      <c r="B83" s="11"/>
      <c r="C83" s="105" t="s">
        <v>159</v>
      </c>
      <c r="D83" s="107" t="s">
        <v>30</v>
      </c>
      <c r="E83" s="51" t="s">
        <v>88</v>
      </c>
      <c r="F83" s="50" t="s">
        <v>89</v>
      </c>
      <c r="G83" s="107" t="s">
        <v>169</v>
      </c>
      <c r="H83" s="108"/>
      <c r="I83" s="158">
        <f>I84</f>
        <v>1180.2</v>
      </c>
      <c r="J83" s="158">
        <f>J85</f>
        <v>0</v>
      </c>
      <c r="K83" s="175">
        <f>K85</f>
        <v>0</v>
      </c>
    </row>
    <row r="84" spans="1:11" ht="54" customHeight="1">
      <c r="A84" s="268"/>
      <c r="B84" s="11"/>
      <c r="C84" s="159" t="s">
        <v>172</v>
      </c>
      <c r="D84" s="107" t="s">
        <v>30</v>
      </c>
      <c r="E84" s="51" t="s">
        <v>88</v>
      </c>
      <c r="F84" s="50" t="s">
        <v>89</v>
      </c>
      <c r="G84" s="107" t="s">
        <v>170</v>
      </c>
      <c r="H84" s="176"/>
      <c r="I84" s="177">
        <f>I85</f>
        <v>1180.2</v>
      </c>
      <c r="J84" s="177">
        <f>J85</f>
        <v>0</v>
      </c>
      <c r="K84" s="178">
        <f>K85</f>
        <v>0</v>
      </c>
    </row>
    <row r="85" spans="1:11" ht="81.75" customHeight="1">
      <c r="A85" s="268"/>
      <c r="B85" s="11"/>
      <c r="C85" s="149" t="s">
        <v>98</v>
      </c>
      <c r="D85" s="138" t="s">
        <v>30</v>
      </c>
      <c r="E85" s="46" t="s">
        <v>88</v>
      </c>
      <c r="F85" s="179" t="s">
        <v>89</v>
      </c>
      <c r="G85" s="137" t="s">
        <v>171</v>
      </c>
      <c r="H85" s="38"/>
      <c r="I85" s="156">
        <f>I86</f>
        <v>1180.2</v>
      </c>
      <c r="J85" s="156">
        <f>J86</f>
        <v>0</v>
      </c>
      <c r="K85" s="163">
        <f>K86</f>
        <v>0</v>
      </c>
    </row>
    <row r="86" spans="1:11" ht="41.25" customHeight="1">
      <c r="A86" s="268"/>
      <c r="B86" s="11"/>
      <c r="C86" s="154" t="s">
        <v>137</v>
      </c>
      <c r="D86" s="118" t="s">
        <v>30</v>
      </c>
      <c r="E86" s="68" t="s">
        <v>88</v>
      </c>
      <c r="F86" s="68" t="s">
        <v>89</v>
      </c>
      <c r="G86" s="118" t="s">
        <v>171</v>
      </c>
      <c r="H86" s="118" t="s">
        <v>127</v>
      </c>
      <c r="I86" s="164">
        <v>1180.2</v>
      </c>
      <c r="J86" s="164">
        <v>0</v>
      </c>
      <c r="K86" s="165">
        <v>0</v>
      </c>
    </row>
    <row r="87" spans="1:11" ht="66.75" customHeight="1">
      <c r="A87" s="268"/>
      <c r="B87" s="11"/>
      <c r="C87" s="105" t="s">
        <v>175</v>
      </c>
      <c r="D87" s="107" t="s">
        <v>30</v>
      </c>
      <c r="E87" s="106" t="s">
        <v>88</v>
      </c>
      <c r="F87" s="107" t="s">
        <v>89</v>
      </c>
      <c r="G87" s="107" t="s">
        <v>122</v>
      </c>
      <c r="H87" s="108"/>
      <c r="I87" s="158">
        <f>I89</f>
        <v>1609</v>
      </c>
      <c r="J87" s="158">
        <f>J89</f>
        <v>0</v>
      </c>
      <c r="K87" s="175">
        <f>K89</f>
        <v>0</v>
      </c>
    </row>
    <row r="88" spans="1:11" ht="26.25" customHeight="1">
      <c r="A88" s="268"/>
      <c r="B88" s="11"/>
      <c r="C88" s="105" t="s">
        <v>159</v>
      </c>
      <c r="D88" s="107" t="s">
        <v>30</v>
      </c>
      <c r="E88" s="106" t="s">
        <v>88</v>
      </c>
      <c r="F88" s="107" t="s">
        <v>89</v>
      </c>
      <c r="G88" s="107" t="s">
        <v>176</v>
      </c>
      <c r="H88" s="108"/>
      <c r="I88" s="158">
        <f aca="true" t="shared" si="10" ref="I88:J90">I89</f>
        <v>1609</v>
      </c>
      <c r="J88" s="158">
        <f t="shared" si="10"/>
        <v>0</v>
      </c>
      <c r="K88" s="175">
        <f>K89</f>
        <v>0</v>
      </c>
    </row>
    <row r="89" spans="1:11" ht="86.25" customHeight="1">
      <c r="A89" s="268"/>
      <c r="B89" s="11"/>
      <c r="C89" s="159" t="s">
        <v>172</v>
      </c>
      <c r="D89" s="160" t="s">
        <v>30</v>
      </c>
      <c r="E89" s="132" t="s">
        <v>88</v>
      </c>
      <c r="F89" s="160" t="s">
        <v>89</v>
      </c>
      <c r="G89" s="160" t="s">
        <v>173</v>
      </c>
      <c r="H89" s="176"/>
      <c r="I89" s="177">
        <f t="shared" si="10"/>
        <v>1609</v>
      </c>
      <c r="J89" s="177">
        <f t="shared" si="10"/>
        <v>0</v>
      </c>
      <c r="K89" s="178">
        <f>K90</f>
        <v>0</v>
      </c>
    </row>
    <row r="90" spans="1:11" ht="102" customHeight="1">
      <c r="A90" s="268"/>
      <c r="B90" s="11"/>
      <c r="C90" s="180" t="s">
        <v>125</v>
      </c>
      <c r="D90" s="138" t="s">
        <v>30</v>
      </c>
      <c r="E90" s="138" t="s">
        <v>88</v>
      </c>
      <c r="F90" s="137" t="s">
        <v>89</v>
      </c>
      <c r="G90" s="137" t="s">
        <v>174</v>
      </c>
      <c r="H90" s="38"/>
      <c r="I90" s="156">
        <f t="shared" si="10"/>
        <v>1609</v>
      </c>
      <c r="J90" s="156">
        <f t="shared" si="10"/>
        <v>0</v>
      </c>
      <c r="K90" s="163">
        <f>K91</f>
        <v>0</v>
      </c>
    </row>
    <row r="91" spans="1:11" ht="41.25" customHeight="1">
      <c r="A91" s="268"/>
      <c r="B91" s="11"/>
      <c r="C91" s="154" t="s">
        <v>137</v>
      </c>
      <c r="D91" s="118" t="s">
        <v>30</v>
      </c>
      <c r="E91" s="118" t="s">
        <v>88</v>
      </c>
      <c r="F91" s="118" t="s">
        <v>89</v>
      </c>
      <c r="G91" s="118" t="s">
        <v>174</v>
      </c>
      <c r="H91" s="118" t="s">
        <v>127</v>
      </c>
      <c r="I91" s="164">
        <v>1609</v>
      </c>
      <c r="J91" s="164">
        <v>0</v>
      </c>
      <c r="K91" s="165">
        <v>0</v>
      </c>
    </row>
    <row r="92" spans="1:11" ht="72.75" customHeight="1">
      <c r="A92" s="268"/>
      <c r="B92" s="11"/>
      <c r="C92" s="166" t="s">
        <v>141</v>
      </c>
      <c r="D92" s="107" t="s">
        <v>30</v>
      </c>
      <c r="E92" s="132" t="s">
        <v>88</v>
      </c>
      <c r="F92" s="160" t="s">
        <v>89</v>
      </c>
      <c r="G92" s="160" t="s">
        <v>66</v>
      </c>
      <c r="H92" s="176"/>
      <c r="I92" s="36">
        <f>I93+I102</f>
        <v>2631</v>
      </c>
      <c r="J92" s="36">
        <f>J93+J102</f>
        <v>1940.5</v>
      </c>
      <c r="K92" s="36">
        <f>K93+K102</f>
        <v>1940.5</v>
      </c>
    </row>
    <row r="93" spans="1:11" ht="30" customHeight="1">
      <c r="A93" s="268"/>
      <c r="B93" s="11"/>
      <c r="C93" s="105" t="s">
        <v>159</v>
      </c>
      <c r="D93" s="138" t="s">
        <v>30</v>
      </c>
      <c r="E93" s="138" t="s">
        <v>88</v>
      </c>
      <c r="F93" s="137" t="s">
        <v>89</v>
      </c>
      <c r="G93" s="137" t="s">
        <v>177</v>
      </c>
      <c r="H93" s="38"/>
      <c r="I93" s="156">
        <f>I94+I99</f>
        <v>1940.5</v>
      </c>
      <c r="J93" s="156">
        <f>J94+J99</f>
        <v>1940.5</v>
      </c>
      <c r="K93" s="156">
        <f>K94+K99</f>
        <v>1940.5</v>
      </c>
    </row>
    <row r="94" spans="1:11" ht="64.5" customHeight="1">
      <c r="A94" s="268"/>
      <c r="B94" s="11"/>
      <c r="C94" s="149" t="s">
        <v>180</v>
      </c>
      <c r="D94" s="138" t="s">
        <v>30</v>
      </c>
      <c r="E94" s="138" t="s">
        <v>88</v>
      </c>
      <c r="F94" s="137" t="s">
        <v>89</v>
      </c>
      <c r="G94" s="137" t="s">
        <v>178</v>
      </c>
      <c r="H94" s="38"/>
      <c r="I94" s="156">
        <f>I95+I97</f>
        <v>1740.5</v>
      </c>
      <c r="J94" s="156">
        <f>J95+J97</f>
        <v>1740.5</v>
      </c>
      <c r="K94" s="156">
        <f>K95+K97</f>
        <v>1740.5</v>
      </c>
    </row>
    <row r="95" spans="1:11" ht="46.5" customHeight="1">
      <c r="A95" s="268"/>
      <c r="B95" s="11"/>
      <c r="C95" s="149" t="s">
        <v>118</v>
      </c>
      <c r="D95" s="138" t="s">
        <v>30</v>
      </c>
      <c r="E95" s="138" t="s">
        <v>88</v>
      </c>
      <c r="F95" s="137" t="s">
        <v>89</v>
      </c>
      <c r="G95" s="137" t="s">
        <v>179</v>
      </c>
      <c r="H95" s="38"/>
      <c r="I95" s="156">
        <f>I96</f>
        <v>20</v>
      </c>
      <c r="J95" s="156">
        <f>J96</f>
        <v>30</v>
      </c>
      <c r="K95" s="163">
        <f>K96</f>
        <v>35</v>
      </c>
    </row>
    <row r="96" spans="1:11" ht="46.5" customHeight="1">
      <c r="A96" s="268"/>
      <c r="B96" s="11"/>
      <c r="C96" s="154" t="s">
        <v>137</v>
      </c>
      <c r="D96" s="118" t="s">
        <v>30</v>
      </c>
      <c r="E96" s="118" t="s">
        <v>88</v>
      </c>
      <c r="F96" s="118" t="s">
        <v>89</v>
      </c>
      <c r="G96" s="118" t="s">
        <v>179</v>
      </c>
      <c r="H96" s="118" t="s">
        <v>127</v>
      </c>
      <c r="I96" s="164">
        <v>20</v>
      </c>
      <c r="J96" s="164">
        <v>30</v>
      </c>
      <c r="K96" s="165">
        <v>35</v>
      </c>
    </row>
    <row r="97" spans="1:11" ht="46.5" customHeight="1">
      <c r="A97" s="268"/>
      <c r="B97" s="11"/>
      <c r="C97" s="149" t="s">
        <v>181</v>
      </c>
      <c r="D97" s="138" t="s">
        <v>30</v>
      </c>
      <c r="E97" s="138" t="s">
        <v>88</v>
      </c>
      <c r="F97" s="137" t="s">
        <v>89</v>
      </c>
      <c r="G97" s="137" t="s">
        <v>192</v>
      </c>
      <c r="H97" s="38"/>
      <c r="I97" s="156">
        <f>I98</f>
        <v>1720.5</v>
      </c>
      <c r="J97" s="156">
        <f>J98</f>
        <v>1710.5</v>
      </c>
      <c r="K97" s="163">
        <f>K98</f>
        <v>1705.5</v>
      </c>
    </row>
    <row r="98" spans="1:11" ht="46.5" customHeight="1">
      <c r="A98" s="268"/>
      <c r="B98" s="11"/>
      <c r="C98" s="154" t="s">
        <v>137</v>
      </c>
      <c r="D98" s="118" t="s">
        <v>30</v>
      </c>
      <c r="E98" s="118" t="s">
        <v>88</v>
      </c>
      <c r="F98" s="118" t="s">
        <v>89</v>
      </c>
      <c r="G98" s="118" t="s">
        <v>192</v>
      </c>
      <c r="H98" s="118" t="s">
        <v>127</v>
      </c>
      <c r="I98" s="164">
        <v>1720.5</v>
      </c>
      <c r="J98" s="164">
        <v>1710.5</v>
      </c>
      <c r="K98" s="165">
        <v>1705.5</v>
      </c>
    </row>
    <row r="99" spans="1:11" ht="46.5" customHeight="1">
      <c r="A99" s="268"/>
      <c r="B99" s="11"/>
      <c r="C99" s="181" t="s">
        <v>188</v>
      </c>
      <c r="D99" s="138" t="s">
        <v>30</v>
      </c>
      <c r="E99" s="138" t="s">
        <v>88</v>
      </c>
      <c r="F99" s="137" t="s">
        <v>89</v>
      </c>
      <c r="G99" s="137" t="s">
        <v>186</v>
      </c>
      <c r="H99" s="38"/>
      <c r="I99" s="156">
        <f aca="true" t="shared" si="11" ref="I99:K100">I100</f>
        <v>200</v>
      </c>
      <c r="J99" s="156">
        <f t="shared" si="11"/>
        <v>200</v>
      </c>
      <c r="K99" s="163">
        <f t="shared" si="11"/>
        <v>200</v>
      </c>
    </row>
    <row r="100" spans="1:11" ht="46.5" customHeight="1">
      <c r="A100" s="268"/>
      <c r="B100" s="11"/>
      <c r="C100" s="182" t="s">
        <v>93</v>
      </c>
      <c r="D100" s="138" t="s">
        <v>30</v>
      </c>
      <c r="E100" s="138" t="s">
        <v>88</v>
      </c>
      <c r="F100" s="137" t="s">
        <v>89</v>
      </c>
      <c r="G100" s="137" t="s">
        <v>187</v>
      </c>
      <c r="H100" s="38"/>
      <c r="I100" s="156">
        <f t="shared" si="11"/>
        <v>200</v>
      </c>
      <c r="J100" s="156">
        <f t="shared" si="11"/>
        <v>200</v>
      </c>
      <c r="K100" s="163">
        <f t="shared" si="11"/>
        <v>200</v>
      </c>
    </row>
    <row r="101" spans="1:11" ht="46.5" customHeight="1">
      <c r="A101" s="268"/>
      <c r="B101" s="11"/>
      <c r="C101" s="154" t="s">
        <v>137</v>
      </c>
      <c r="D101" s="118" t="s">
        <v>30</v>
      </c>
      <c r="E101" s="118" t="s">
        <v>88</v>
      </c>
      <c r="F101" s="118" t="s">
        <v>89</v>
      </c>
      <c r="G101" s="118" t="s">
        <v>187</v>
      </c>
      <c r="H101" s="118" t="s">
        <v>127</v>
      </c>
      <c r="I101" s="164">
        <v>200</v>
      </c>
      <c r="J101" s="164">
        <v>200</v>
      </c>
      <c r="K101" s="165">
        <v>200</v>
      </c>
    </row>
    <row r="102" spans="1:11" ht="25.5" customHeight="1">
      <c r="A102" s="268"/>
      <c r="B102" s="11"/>
      <c r="C102" s="105" t="s">
        <v>185</v>
      </c>
      <c r="D102" s="51" t="s">
        <v>30</v>
      </c>
      <c r="E102" s="51" t="s">
        <v>88</v>
      </c>
      <c r="F102" s="50" t="s">
        <v>89</v>
      </c>
      <c r="G102" s="107" t="s">
        <v>182</v>
      </c>
      <c r="H102" s="108"/>
      <c r="I102" s="158">
        <f aca="true" t="shared" si="12" ref="I102:K104">I103</f>
        <v>690.5</v>
      </c>
      <c r="J102" s="158">
        <f t="shared" si="12"/>
        <v>0</v>
      </c>
      <c r="K102" s="158">
        <f t="shared" si="12"/>
        <v>0</v>
      </c>
    </row>
    <row r="103" spans="1:11" ht="46.5" customHeight="1">
      <c r="A103" s="268"/>
      <c r="B103" s="11"/>
      <c r="C103" s="183" t="s">
        <v>184</v>
      </c>
      <c r="D103" s="184" t="s">
        <v>30</v>
      </c>
      <c r="E103" s="184" t="s">
        <v>88</v>
      </c>
      <c r="F103" s="185" t="s">
        <v>89</v>
      </c>
      <c r="G103" s="132" t="s">
        <v>183</v>
      </c>
      <c r="H103" s="132"/>
      <c r="I103" s="167">
        <f t="shared" si="12"/>
        <v>690.5</v>
      </c>
      <c r="J103" s="167">
        <f t="shared" si="12"/>
        <v>0</v>
      </c>
      <c r="K103" s="167">
        <f t="shared" si="12"/>
        <v>0</v>
      </c>
    </row>
    <row r="104" spans="1:11" ht="66" customHeight="1">
      <c r="A104" s="268"/>
      <c r="B104" s="11"/>
      <c r="C104" s="149" t="s">
        <v>143</v>
      </c>
      <c r="D104" s="46" t="s">
        <v>30</v>
      </c>
      <c r="E104" s="46" t="s">
        <v>88</v>
      </c>
      <c r="F104" s="179" t="s">
        <v>89</v>
      </c>
      <c r="G104" s="137" t="s">
        <v>149</v>
      </c>
      <c r="H104" s="38"/>
      <c r="I104" s="156">
        <f t="shared" si="12"/>
        <v>690.5</v>
      </c>
      <c r="J104" s="156">
        <f t="shared" si="12"/>
        <v>0</v>
      </c>
      <c r="K104" s="163">
        <f t="shared" si="12"/>
        <v>0</v>
      </c>
    </row>
    <row r="105" spans="1:11" ht="46.5" customHeight="1">
      <c r="A105" s="268"/>
      <c r="B105" s="11"/>
      <c r="C105" s="154" t="s">
        <v>142</v>
      </c>
      <c r="D105" s="186" t="s">
        <v>30</v>
      </c>
      <c r="E105" s="186" t="s">
        <v>88</v>
      </c>
      <c r="F105" s="187" t="s">
        <v>89</v>
      </c>
      <c r="G105" s="118" t="s">
        <v>149</v>
      </c>
      <c r="H105" s="118">
        <v>200</v>
      </c>
      <c r="I105" s="164">
        <v>690.5</v>
      </c>
      <c r="J105" s="164">
        <v>0</v>
      </c>
      <c r="K105" s="165">
        <v>0</v>
      </c>
    </row>
    <row r="106" spans="1:11" ht="18.75">
      <c r="A106" s="268"/>
      <c r="B106" s="11"/>
      <c r="C106" s="166" t="s">
        <v>45</v>
      </c>
      <c r="D106" s="132" t="s">
        <v>30</v>
      </c>
      <c r="E106" s="132" t="s">
        <v>88</v>
      </c>
      <c r="F106" s="160" t="s">
        <v>89</v>
      </c>
      <c r="G106" s="160" t="s">
        <v>57</v>
      </c>
      <c r="H106" s="132" t="s">
        <v>21</v>
      </c>
      <c r="I106" s="167">
        <f>I107</f>
        <v>739.0999999999999</v>
      </c>
      <c r="J106" s="167">
        <f>J107</f>
        <v>130.8</v>
      </c>
      <c r="K106" s="168">
        <f>K107</f>
        <v>130.8</v>
      </c>
    </row>
    <row r="107" spans="1:11" ht="18.75">
      <c r="A107" s="268"/>
      <c r="B107" s="11"/>
      <c r="C107" s="105" t="s">
        <v>47</v>
      </c>
      <c r="D107" s="90" t="s">
        <v>30</v>
      </c>
      <c r="E107" s="107" t="s">
        <v>88</v>
      </c>
      <c r="F107" s="107" t="s">
        <v>89</v>
      </c>
      <c r="G107" s="107" t="s">
        <v>58</v>
      </c>
      <c r="H107" s="107"/>
      <c r="I107" s="158">
        <f>I110+I108</f>
        <v>739.0999999999999</v>
      </c>
      <c r="J107" s="158">
        <f>J110</f>
        <v>130.8</v>
      </c>
      <c r="K107" s="158">
        <f>K110</f>
        <v>130.8</v>
      </c>
    </row>
    <row r="108" spans="1:11" s="27" customFormat="1" ht="37.5">
      <c r="A108" s="268"/>
      <c r="B108" s="28"/>
      <c r="C108" s="149" t="s">
        <v>231</v>
      </c>
      <c r="D108" s="125" t="s">
        <v>30</v>
      </c>
      <c r="E108" s="138" t="s">
        <v>88</v>
      </c>
      <c r="F108" s="137" t="s">
        <v>89</v>
      </c>
      <c r="G108" s="137" t="s">
        <v>232</v>
      </c>
      <c r="H108" s="38"/>
      <c r="I108" s="156">
        <f>I109</f>
        <v>600.4</v>
      </c>
      <c r="J108" s="156">
        <f>J109</f>
        <v>0</v>
      </c>
      <c r="K108" s="163">
        <f>K109</f>
        <v>0</v>
      </c>
    </row>
    <row r="109" spans="1:11" s="27" customFormat="1" ht="36">
      <c r="A109" s="268"/>
      <c r="B109" s="28"/>
      <c r="C109" s="117" t="s">
        <v>137</v>
      </c>
      <c r="D109" s="152" t="s">
        <v>30</v>
      </c>
      <c r="E109" s="152" t="s">
        <v>88</v>
      </c>
      <c r="F109" s="152" t="s">
        <v>89</v>
      </c>
      <c r="G109" s="152" t="s">
        <v>232</v>
      </c>
      <c r="H109" s="118" t="s">
        <v>127</v>
      </c>
      <c r="I109" s="43">
        <f>592.8+7.6</f>
        <v>600.4</v>
      </c>
      <c r="J109" s="43">
        <v>0</v>
      </c>
      <c r="K109" s="188">
        <v>0</v>
      </c>
    </row>
    <row r="110" spans="1:11" ht="38.25" customHeight="1">
      <c r="A110" s="268"/>
      <c r="B110" s="11"/>
      <c r="C110" s="169" t="s">
        <v>95</v>
      </c>
      <c r="D110" s="137" t="s">
        <v>30</v>
      </c>
      <c r="E110" s="138" t="s">
        <v>88</v>
      </c>
      <c r="F110" s="137" t="s">
        <v>89</v>
      </c>
      <c r="G110" s="137" t="s">
        <v>67</v>
      </c>
      <c r="H110" s="38"/>
      <c r="I110" s="189">
        <f>I111</f>
        <v>138.7</v>
      </c>
      <c r="J110" s="189">
        <f>J111</f>
        <v>130.8</v>
      </c>
      <c r="K110" s="190">
        <f>K111</f>
        <v>130.8</v>
      </c>
    </row>
    <row r="111" spans="1:11" ht="36">
      <c r="A111" s="268"/>
      <c r="B111" s="11"/>
      <c r="C111" s="117" t="s">
        <v>137</v>
      </c>
      <c r="D111" s="118" t="s">
        <v>30</v>
      </c>
      <c r="E111" s="118" t="s">
        <v>88</v>
      </c>
      <c r="F111" s="118" t="s">
        <v>89</v>
      </c>
      <c r="G111" s="118" t="s">
        <v>67</v>
      </c>
      <c r="H111" s="118" t="s">
        <v>127</v>
      </c>
      <c r="I111" s="119">
        <v>138.7</v>
      </c>
      <c r="J111" s="119">
        <v>130.8</v>
      </c>
      <c r="K111" s="120">
        <v>130.8</v>
      </c>
    </row>
    <row r="112" spans="1:11" ht="18.75">
      <c r="A112" s="268"/>
      <c r="B112" s="11"/>
      <c r="C112" s="105" t="s">
        <v>110</v>
      </c>
      <c r="D112" s="121" t="s">
        <v>30</v>
      </c>
      <c r="E112" s="138" t="s">
        <v>88</v>
      </c>
      <c r="F112" s="137" t="s">
        <v>111</v>
      </c>
      <c r="G112" s="138" t="s">
        <v>21</v>
      </c>
      <c r="H112" s="138" t="s">
        <v>21</v>
      </c>
      <c r="I112" s="167">
        <f>I118+I113</f>
        <v>78</v>
      </c>
      <c r="J112" s="167">
        <f>J118+J113</f>
        <v>93</v>
      </c>
      <c r="K112" s="167">
        <f>K118+K113</f>
        <v>3</v>
      </c>
    </row>
    <row r="113" spans="1:11" ht="75">
      <c r="A113" s="268"/>
      <c r="B113" s="11"/>
      <c r="C113" s="92" t="s">
        <v>112</v>
      </c>
      <c r="D113" s="106" t="s">
        <v>30</v>
      </c>
      <c r="E113" s="106" t="s">
        <v>88</v>
      </c>
      <c r="F113" s="107" t="s">
        <v>111</v>
      </c>
      <c r="G113" s="107" t="s">
        <v>113</v>
      </c>
      <c r="H113" s="108"/>
      <c r="I113" s="167">
        <v>3</v>
      </c>
      <c r="J113" s="167">
        <v>3</v>
      </c>
      <c r="K113" s="167">
        <v>3</v>
      </c>
    </row>
    <row r="114" spans="1:11" ht="18.75">
      <c r="A114" s="268"/>
      <c r="B114" s="11"/>
      <c r="C114" s="105" t="s">
        <v>159</v>
      </c>
      <c r="D114" s="106" t="s">
        <v>30</v>
      </c>
      <c r="E114" s="106" t="s">
        <v>88</v>
      </c>
      <c r="F114" s="107" t="s">
        <v>111</v>
      </c>
      <c r="G114" s="107" t="s">
        <v>189</v>
      </c>
      <c r="H114" s="108"/>
      <c r="I114" s="167">
        <v>3</v>
      </c>
      <c r="J114" s="167">
        <v>3</v>
      </c>
      <c r="K114" s="167">
        <v>3</v>
      </c>
    </row>
    <row r="115" spans="1:11" ht="56.25">
      <c r="A115" s="268"/>
      <c r="B115" s="11"/>
      <c r="C115" s="92" t="s">
        <v>193</v>
      </c>
      <c r="D115" s="106" t="s">
        <v>30</v>
      </c>
      <c r="E115" s="106" t="s">
        <v>88</v>
      </c>
      <c r="F115" s="107" t="s">
        <v>111</v>
      </c>
      <c r="G115" s="107" t="s">
        <v>190</v>
      </c>
      <c r="H115" s="108"/>
      <c r="I115" s="167">
        <v>3</v>
      </c>
      <c r="J115" s="167">
        <v>3</v>
      </c>
      <c r="K115" s="167">
        <v>3</v>
      </c>
    </row>
    <row r="116" spans="1:11" ht="93.75">
      <c r="A116" s="268"/>
      <c r="B116" s="11"/>
      <c r="C116" s="149" t="s">
        <v>194</v>
      </c>
      <c r="D116" s="138" t="s">
        <v>30</v>
      </c>
      <c r="E116" s="138" t="s">
        <v>88</v>
      </c>
      <c r="F116" s="138" t="s">
        <v>111</v>
      </c>
      <c r="G116" s="138" t="s">
        <v>191</v>
      </c>
      <c r="H116" s="38"/>
      <c r="I116" s="156">
        <v>3</v>
      </c>
      <c r="J116" s="156">
        <v>3</v>
      </c>
      <c r="K116" s="163">
        <v>3</v>
      </c>
    </row>
    <row r="117" spans="1:11" ht="36">
      <c r="A117" s="268"/>
      <c r="B117" s="11"/>
      <c r="C117" s="191" t="s">
        <v>146</v>
      </c>
      <c r="D117" s="118" t="s">
        <v>30</v>
      </c>
      <c r="E117" s="118" t="s">
        <v>88</v>
      </c>
      <c r="F117" s="118" t="s">
        <v>111</v>
      </c>
      <c r="G117" s="118" t="s">
        <v>191</v>
      </c>
      <c r="H117" s="118">
        <v>600</v>
      </c>
      <c r="I117" s="164">
        <v>3</v>
      </c>
      <c r="J117" s="164">
        <v>3</v>
      </c>
      <c r="K117" s="165">
        <v>3</v>
      </c>
    </row>
    <row r="118" spans="1:11" ht="18.75">
      <c r="A118" s="268"/>
      <c r="B118" s="11"/>
      <c r="C118" s="105" t="s">
        <v>45</v>
      </c>
      <c r="D118" s="106" t="s">
        <v>30</v>
      </c>
      <c r="E118" s="106" t="s">
        <v>88</v>
      </c>
      <c r="F118" s="107" t="s">
        <v>111</v>
      </c>
      <c r="G118" s="107" t="s">
        <v>57</v>
      </c>
      <c r="H118" s="106" t="s">
        <v>21</v>
      </c>
      <c r="I118" s="167">
        <f aca="true" t="shared" si="13" ref="I118:K120">I119</f>
        <v>75</v>
      </c>
      <c r="J118" s="167">
        <f t="shared" si="13"/>
        <v>90</v>
      </c>
      <c r="K118" s="168">
        <f t="shared" si="13"/>
        <v>0</v>
      </c>
    </row>
    <row r="119" spans="1:11" ht="18.75">
      <c r="A119" s="268"/>
      <c r="B119" s="11"/>
      <c r="C119" s="105" t="s">
        <v>47</v>
      </c>
      <c r="D119" s="106" t="s">
        <v>30</v>
      </c>
      <c r="E119" s="107" t="s">
        <v>88</v>
      </c>
      <c r="F119" s="107" t="s">
        <v>111</v>
      </c>
      <c r="G119" s="107" t="s">
        <v>58</v>
      </c>
      <c r="H119" s="107"/>
      <c r="I119" s="167">
        <f t="shared" si="13"/>
        <v>75</v>
      </c>
      <c r="J119" s="167">
        <f t="shared" si="13"/>
        <v>90</v>
      </c>
      <c r="K119" s="167">
        <f t="shared" si="13"/>
        <v>0</v>
      </c>
    </row>
    <row r="120" spans="1:11" ht="36" customHeight="1">
      <c r="A120" s="268"/>
      <c r="B120" s="11"/>
      <c r="C120" s="149" t="s">
        <v>124</v>
      </c>
      <c r="D120" s="138" t="s">
        <v>30</v>
      </c>
      <c r="E120" s="138" t="s">
        <v>88</v>
      </c>
      <c r="F120" s="137" t="s">
        <v>111</v>
      </c>
      <c r="G120" s="137" t="s">
        <v>123</v>
      </c>
      <c r="H120" s="38"/>
      <c r="I120" s="156">
        <f t="shared" si="13"/>
        <v>75</v>
      </c>
      <c r="J120" s="156">
        <f t="shared" si="13"/>
        <v>90</v>
      </c>
      <c r="K120" s="163">
        <f t="shared" si="13"/>
        <v>0</v>
      </c>
    </row>
    <row r="121" spans="1:11" ht="36">
      <c r="A121" s="268"/>
      <c r="B121" s="11"/>
      <c r="C121" s="117" t="s">
        <v>137</v>
      </c>
      <c r="D121" s="118" t="s">
        <v>30</v>
      </c>
      <c r="E121" s="118" t="s">
        <v>88</v>
      </c>
      <c r="F121" s="118" t="s">
        <v>111</v>
      </c>
      <c r="G121" s="118" t="s">
        <v>123</v>
      </c>
      <c r="H121" s="118" t="s">
        <v>127</v>
      </c>
      <c r="I121" s="164">
        <v>75</v>
      </c>
      <c r="J121" s="164">
        <v>90</v>
      </c>
      <c r="K121" s="165">
        <v>0</v>
      </c>
    </row>
    <row r="122" spans="1:11" ht="18.75">
      <c r="A122" s="268"/>
      <c r="B122" s="11"/>
      <c r="C122" s="92" t="s">
        <v>6</v>
      </c>
      <c r="D122" s="90" t="s">
        <v>30</v>
      </c>
      <c r="E122" s="90" t="s">
        <v>90</v>
      </c>
      <c r="F122" s="90"/>
      <c r="G122" s="90" t="s">
        <v>21</v>
      </c>
      <c r="H122" s="90" t="s">
        <v>21</v>
      </c>
      <c r="I122" s="192">
        <f>I123+I130+I139</f>
        <v>6149.2</v>
      </c>
      <c r="J122" s="192">
        <f>J123+J130+J139</f>
        <v>1673.1</v>
      </c>
      <c r="K122" s="193">
        <f>K123+K130+K139</f>
        <v>550.6999999999999</v>
      </c>
    </row>
    <row r="123" spans="1:11" ht="18.75">
      <c r="A123" s="268"/>
      <c r="B123" s="11"/>
      <c r="C123" s="92" t="s">
        <v>7</v>
      </c>
      <c r="D123" s="90" t="s">
        <v>30</v>
      </c>
      <c r="E123" s="90" t="s">
        <v>90</v>
      </c>
      <c r="F123" s="90" t="s">
        <v>82</v>
      </c>
      <c r="G123" s="90"/>
      <c r="H123" s="90"/>
      <c r="I123" s="194">
        <f aca="true" t="shared" si="14" ref="I123:K128">I124</f>
        <v>1126.1</v>
      </c>
      <c r="J123" s="194">
        <f t="shared" si="14"/>
        <v>0</v>
      </c>
      <c r="K123" s="194">
        <f t="shared" si="14"/>
        <v>0</v>
      </c>
    </row>
    <row r="124" spans="1:11" ht="18.75">
      <c r="A124" s="268"/>
      <c r="B124" s="11"/>
      <c r="C124" s="105" t="s">
        <v>45</v>
      </c>
      <c r="D124" s="106" t="s">
        <v>30</v>
      </c>
      <c r="E124" s="106" t="s">
        <v>90</v>
      </c>
      <c r="F124" s="107" t="s">
        <v>82</v>
      </c>
      <c r="G124" s="107" t="s">
        <v>57</v>
      </c>
      <c r="H124" s="106" t="s">
        <v>21</v>
      </c>
      <c r="I124" s="158">
        <f t="shared" si="14"/>
        <v>1126.1</v>
      </c>
      <c r="J124" s="158">
        <f t="shared" si="14"/>
        <v>0</v>
      </c>
      <c r="K124" s="175">
        <f t="shared" si="14"/>
        <v>0</v>
      </c>
    </row>
    <row r="125" spans="1:11" ht="18.75">
      <c r="A125" s="268"/>
      <c r="B125" s="11"/>
      <c r="C125" s="105" t="s">
        <v>47</v>
      </c>
      <c r="D125" s="106" t="s">
        <v>30</v>
      </c>
      <c r="E125" s="107" t="s">
        <v>90</v>
      </c>
      <c r="F125" s="107" t="s">
        <v>82</v>
      </c>
      <c r="G125" s="107" t="s">
        <v>58</v>
      </c>
      <c r="H125" s="107"/>
      <c r="I125" s="158">
        <f>I128+I126</f>
        <v>1126.1</v>
      </c>
      <c r="J125" s="158">
        <f>J128</f>
        <v>0</v>
      </c>
      <c r="K125" s="158">
        <f>K128</f>
        <v>0</v>
      </c>
    </row>
    <row r="126" spans="1:11" s="27" customFormat="1" ht="18.75">
      <c r="A126" s="268"/>
      <c r="B126" s="28"/>
      <c r="C126" s="147" t="s">
        <v>238</v>
      </c>
      <c r="D126" s="138" t="s">
        <v>30</v>
      </c>
      <c r="E126" s="125" t="s">
        <v>90</v>
      </c>
      <c r="F126" s="125" t="s">
        <v>82</v>
      </c>
      <c r="G126" s="125" t="s">
        <v>237</v>
      </c>
      <c r="H126" s="39"/>
      <c r="I126" s="150">
        <f t="shared" si="14"/>
        <v>619</v>
      </c>
      <c r="J126" s="150">
        <f t="shared" si="14"/>
        <v>0</v>
      </c>
      <c r="K126" s="150">
        <f t="shared" si="14"/>
        <v>0</v>
      </c>
    </row>
    <row r="127" spans="1:11" s="27" customFormat="1" ht="36">
      <c r="A127" s="268"/>
      <c r="B127" s="28"/>
      <c r="C127" s="41" t="s">
        <v>137</v>
      </c>
      <c r="D127" s="42" t="s">
        <v>30</v>
      </c>
      <c r="E127" s="42" t="s">
        <v>90</v>
      </c>
      <c r="F127" s="42" t="s">
        <v>82</v>
      </c>
      <c r="G127" s="42" t="s">
        <v>237</v>
      </c>
      <c r="H127" s="42" t="s">
        <v>127</v>
      </c>
      <c r="I127" s="104">
        <v>619</v>
      </c>
      <c r="J127" s="104">
        <v>0</v>
      </c>
      <c r="K127" s="153">
        <v>0</v>
      </c>
    </row>
    <row r="128" spans="1:11" ht="56.25">
      <c r="A128" s="268"/>
      <c r="B128" s="11"/>
      <c r="C128" s="147" t="s">
        <v>196</v>
      </c>
      <c r="D128" s="138" t="s">
        <v>30</v>
      </c>
      <c r="E128" s="125" t="s">
        <v>90</v>
      </c>
      <c r="F128" s="125" t="s">
        <v>82</v>
      </c>
      <c r="G128" s="125" t="s">
        <v>195</v>
      </c>
      <c r="H128" s="39"/>
      <c r="I128" s="150">
        <f t="shared" si="14"/>
        <v>507.1</v>
      </c>
      <c r="J128" s="150">
        <f t="shared" si="14"/>
        <v>0</v>
      </c>
      <c r="K128" s="150">
        <f t="shared" si="14"/>
        <v>0</v>
      </c>
    </row>
    <row r="129" spans="1:11" ht="36">
      <c r="A129" s="268"/>
      <c r="B129" s="11"/>
      <c r="C129" s="41" t="s">
        <v>137</v>
      </c>
      <c r="D129" s="42" t="s">
        <v>30</v>
      </c>
      <c r="E129" s="42" t="s">
        <v>90</v>
      </c>
      <c r="F129" s="42" t="s">
        <v>82</v>
      </c>
      <c r="G129" s="42" t="s">
        <v>195</v>
      </c>
      <c r="H129" s="42" t="s">
        <v>127</v>
      </c>
      <c r="I129" s="104">
        <v>507.1</v>
      </c>
      <c r="J129" s="104">
        <v>0</v>
      </c>
      <c r="K129" s="153">
        <v>0</v>
      </c>
    </row>
    <row r="130" spans="1:11" ht="24.75" customHeight="1">
      <c r="A130" s="268"/>
      <c r="B130" s="11"/>
      <c r="C130" s="92" t="s">
        <v>8</v>
      </c>
      <c r="D130" s="106" t="s">
        <v>30</v>
      </c>
      <c r="E130" s="90" t="s">
        <v>90</v>
      </c>
      <c r="F130" s="90" t="s">
        <v>83</v>
      </c>
      <c r="G130" s="90"/>
      <c r="H130" s="90"/>
      <c r="I130" s="93">
        <f aca="true" t="shared" si="15" ref="I130:K133">I131</f>
        <v>2090.1</v>
      </c>
      <c r="J130" s="192">
        <f t="shared" si="15"/>
        <v>244.5</v>
      </c>
      <c r="K130" s="193">
        <f t="shared" si="15"/>
        <v>0</v>
      </c>
    </row>
    <row r="131" spans="1:11" ht="24.75" customHeight="1">
      <c r="A131" s="268"/>
      <c r="B131" s="11"/>
      <c r="C131" s="92" t="s">
        <v>45</v>
      </c>
      <c r="D131" s="106" t="s">
        <v>30</v>
      </c>
      <c r="E131" s="90" t="s">
        <v>90</v>
      </c>
      <c r="F131" s="90" t="s">
        <v>83</v>
      </c>
      <c r="G131" s="90" t="s">
        <v>57</v>
      </c>
      <c r="H131" s="90"/>
      <c r="I131" s="192">
        <f t="shared" si="15"/>
        <v>2090.1</v>
      </c>
      <c r="J131" s="192">
        <f t="shared" si="15"/>
        <v>244.5</v>
      </c>
      <c r="K131" s="193">
        <f t="shared" si="15"/>
        <v>0</v>
      </c>
    </row>
    <row r="132" spans="1:11" ht="18.75">
      <c r="A132" s="268"/>
      <c r="B132" s="11"/>
      <c r="C132" s="92" t="s">
        <v>46</v>
      </c>
      <c r="D132" s="106" t="s">
        <v>30</v>
      </c>
      <c r="E132" s="90" t="s">
        <v>90</v>
      </c>
      <c r="F132" s="90" t="s">
        <v>83</v>
      </c>
      <c r="G132" s="90" t="s">
        <v>58</v>
      </c>
      <c r="H132" s="90"/>
      <c r="I132" s="93">
        <f>I133+I137+I135</f>
        <v>2090.1</v>
      </c>
      <c r="J132" s="93">
        <f t="shared" si="15"/>
        <v>244.5</v>
      </c>
      <c r="K132" s="93">
        <f t="shared" si="15"/>
        <v>0</v>
      </c>
    </row>
    <row r="133" spans="1:11" ht="40.5" customHeight="1">
      <c r="A133" s="268"/>
      <c r="B133" s="11"/>
      <c r="C133" s="32" t="s">
        <v>106</v>
      </c>
      <c r="D133" s="33" t="s">
        <v>30</v>
      </c>
      <c r="E133" s="33" t="s">
        <v>90</v>
      </c>
      <c r="F133" s="33" t="s">
        <v>83</v>
      </c>
      <c r="G133" s="33" t="s">
        <v>105</v>
      </c>
      <c r="H133" s="35"/>
      <c r="I133" s="73">
        <f t="shared" si="15"/>
        <v>235.1</v>
      </c>
      <c r="J133" s="73">
        <f t="shared" si="15"/>
        <v>244.5</v>
      </c>
      <c r="K133" s="73">
        <f t="shared" si="15"/>
        <v>0</v>
      </c>
    </row>
    <row r="134" spans="1:11" ht="36">
      <c r="A134" s="268"/>
      <c r="B134" s="11"/>
      <c r="C134" s="154" t="s">
        <v>137</v>
      </c>
      <c r="D134" s="129" t="s">
        <v>30</v>
      </c>
      <c r="E134" s="129" t="s">
        <v>90</v>
      </c>
      <c r="F134" s="129" t="s">
        <v>83</v>
      </c>
      <c r="G134" s="129" t="s">
        <v>105</v>
      </c>
      <c r="H134" s="129" t="s">
        <v>127</v>
      </c>
      <c r="I134" s="130">
        <v>235.1</v>
      </c>
      <c r="J134" s="130">
        <v>244.5</v>
      </c>
      <c r="K134" s="131">
        <v>0</v>
      </c>
    </row>
    <row r="135" spans="1:11" s="27" customFormat="1" ht="18.75">
      <c r="A135" s="268"/>
      <c r="B135" s="28"/>
      <c r="C135" s="32" t="s">
        <v>239</v>
      </c>
      <c r="D135" s="33" t="s">
        <v>30</v>
      </c>
      <c r="E135" s="33" t="s">
        <v>90</v>
      </c>
      <c r="F135" s="33" t="s">
        <v>83</v>
      </c>
      <c r="G135" s="33" t="s">
        <v>240</v>
      </c>
      <c r="H135" s="35"/>
      <c r="I135" s="73">
        <f>I136</f>
        <v>105</v>
      </c>
      <c r="J135" s="73">
        <f>J136+J137</f>
        <v>0</v>
      </c>
      <c r="K135" s="73">
        <f>K136+K137</f>
        <v>0</v>
      </c>
    </row>
    <row r="136" spans="1:11" s="27" customFormat="1" ht="36">
      <c r="A136" s="268"/>
      <c r="B136" s="28"/>
      <c r="C136" s="74" t="s">
        <v>137</v>
      </c>
      <c r="D136" s="39" t="s">
        <v>30</v>
      </c>
      <c r="E136" s="39" t="s">
        <v>90</v>
      </c>
      <c r="F136" s="39" t="s">
        <v>83</v>
      </c>
      <c r="G136" s="39" t="s">
        <v>240</v>
      </c>
      <c r="H136" s="39" t="s">
        <v>127</v>
      </c>
      <c r="I136" s="40">
        <v>105</v>
      </c>
      <c r="J136" s="40">
        <v>0</v>
      </c>
      <c r="K136" s="75">
        <v>0</v>
      </c>
    </row>
    <row r="137" spans="1:11" s="27" customFormat="1" ht="18.75">
      <c r="A137" s="268"/>
      <c r="B137" s="28"/>
      <c r="C137" s="32" t="s">
        <v>233</v>
      </c>
      <c r="D137" s="33" t="s">
        <v>30</v>
      </c>
      <c r="E137" s="33" t="s">
        <v>90</v>
      </c>
      <c r="F137" s="33" t="s">
        <v>83</v>
      </c>
      <c r="G137" s="33" t="s">
        <v>234</v>
      </c>
      <c r="H137" s="35"/>
      <c r="I137" s="73">
        <f>I138</f>
        <v>1750</v>
      </c>
      <c r="J137" s="73">
        <f>J138</f>
        <v>0</v>
      </c>
      <c r="K137" s="73">
        <f>K138</f>
        <v>0</v>
      </c>
    </row>
    <row r="138" spans="1:11" s="27" customFormat="1" ht="36">
      <c r="A138" s="268"/>
      <c r="B138" s="28"/>
      <c r="C138" s="67" t="s">
        <v>235</v>
      </c>
      <c r="D138" s="129" t="s">
        <v>30</v>
      </c>
      <c r="E138" s="129" t="s">
        <v>90</v>
      </c>
      <c r="F138" s="129" t="s">
        <v>83</v>
      </c>
      <c r="G138" s="129" t="s">
        <v>234</v>
      </c>
      <c r="H138" s="129" t="s">
        <v>236</v>
      </c>
      <c r="I138" s="164">
        <v>1750</v>
      </c>
      <c r="J138" s="164">
        <v>0</v>
      </c>
      <c r="K138" s="165">
        <v>0</v>
      </c>
    </row>
    <row r="139" spans="1:11" ht="18.75">
      <c r="A139" s="268"/>
      <c r="B139" s="11"/>
      <c r="C139" s="89" t="s">
        <v>13</v>
      </c>
      <c r="D139" s="132" t="s">
        <v>30</v>
      </c>
      <c r="E139" s="86" t="s">
        <v>90</v>
      </c>
      <c r="F139" s="195" t="s">
        <v>84</v>
      </c>
      <c r="G139" s="141"/>
      <c r="H139" s="141"/>
      <c r="I139" s="133">
        <f>I145+I150+I140</f>
        <v>2933</v>
      </c>
      <c r="J139" s="133">
        <f>J145+J150+J140</f>
        <v>1428.6</v>
      </c>
      <c r="K139" s="133">
        <f>K145+K150+K140</f>
        <v>550.6999999999999</v>
      </c>
    </row>
    <row r="140" spans="1:11" s="27" customFormat="1" ht="75">
      <c r="A140" s="268"/>
      <c r="B140" s="28"/>
      <c r="C140" s="105" t="s">
        <v>168</v>
      </c>
      <c r="D140" s="107" t="s">
        <v>30</v>
      </c>
      <c r="E140" s="51" t="s">
        <v>90</v>
      </c>
      <c r="F140" s="50" t="s">
        <v>84</v>
      </c>
      <c r="G140" s="107" t="s">
        <v>122</v>
      </c>
      <c r="H140" s="108"/>
      <c r="I140" s="158">
        <v>1200</v>
      </c>
      <c r="J140" s="158">
        <v>0</v>
      </c>
      <c r="K140" s="175">
        <v>0</v>
      </c>
    </row>
    <row r="141" spans="1:11" s="27" customFormat="1" ht="18.75">
      <c r="A141" s="268"/>
      <c r="B141" s="28"/>
      <c r="C141" s="105" t="s">
        <v>159</v>
      </c>
      <c r="D141" s="107" t="s">
        <v>30</v>
      </c>
      <c r="E141" s="51" t="s">
        <v>90</v>
      </c>
      <c r="F141" s="50" t="s">
        <v>84</v>
      </c>
      <c r="G141" s="107" t="s">
        <v>176</v>
      </c>
      <c r="H141" s="108"/>
      <c r="I141" s="158">
        <v>1200</v>
      </c>
      <c r="J141" s="158">
        <v>0</v>
      </c>
      <c r="K141" s="175">
        <v>0</v>
      </c>
    </row>
    <row r="142" spans="1:11" s="27" customFormat="1" ht="75">
      <c r="A142" s="268"/>
      <c r="B142" s="28"/>
      <c r="C142" s="159" t="s">
        <v>172</v>
      </c>
      <c r="D142" s="107" t="s">
        <v>30</v>
      </c>
      <c r="E142" s="51" t="s">
        <v>90</v>
      </c>
      <c r="F142" s="50" t="s">
        <v>84</v>
      </c>
      <c r="G142" s="107" t="s">
        <v>173</v>
      </c>
      <c r="H142" s="176"/>
      <c r="I142" s="177">
        <v>1200</v>
      </c>
      <c r="J142" s="177">
        <v>0</v>
      </c>
      <c r="K142" s="178">
        <v>0</v>
      </c>
    </row>
    <row r="143" spans="1:11" s="27" customFormat="1" ht="93.75">
      <c r="A143" s="268"/>
      <c r="B143" s="28"/>
      <c r="C143" s="149" t="s">
        <v>98</v>
      </c>
      <c r="D143" s="138" t="s">
        <v>30</v>
      </c>
      <c r="E143" s="46" t="s">
        <v>90</v>
      </c>
      <c r="F143" s="179" t="s">
        <v>84</v>
      </c>
      <c r="G143" s="137" t="s">
        <v>174</v>
      </c>
      <c r="H143" s="38"/>
      <c r="I143" s="156">
        <v>1200</v>
      </c>
      <c r="J143" s="156">
        <v>0</v>
      </c>
      <c r="K143" s="163">
        <v>0</v>
      </c>
    </row>
    <row r="144" spans="1:11" s="27" customFormat="1" ht="36">
      <c r="A144" s="268"/>
      <c r="B144" s="28"/>
      <c r="C144" s="154" t="s">
        <v>137</v>
      </c>
      <c r="D144" s="118" t="s">
        <v>30</v>
      </c>
      <c r="E144" s="68" t="s">
        <v>90</v>
      </c>
      <c r="F144" s="68" t="s">
        <v>84</v>
      </c>
      <c r="G144" s="118" t="s">
        <v>174</v>
      </c>
      <c r="H144" s="118" t="s">
        <v>127</v>
      </c>
      <c r="I144" s="164">
        <v>1200</v>
      </c>
      <c r="J144" s="164">
        <v>0</v>
      </c>
      <c r="K144" s="165">
        <v>0</v>
      </c>
    </row>
    <row r="145" spans="1:11" ht="87" customHeight="1">
      <c r="A145" s="268"/>
      <c r="B145" s="11"/>
      <c r="C145" s="105" t="s">
        <v>198</v>
      </c>
      <c r="D145" s="107" t="s">
        <v>30</v>
      </c>
      <c r="E145" s="106" t="s">
        <v>90</v>
      </c>
      <c r="F145" s="107" t="s">
        <v>84</v>
      </c>
      <c r="G145" s="107" t="s">
        <v>77</v>
      </c>
      <c r="H145" s="108"/>
      <c r="I145" s="158">
        <f aca="true" t="shared" si="16" ref="I145:K146">I147</f>
        <v>44.5</v>
      </c>
      <c r="J145" s="158">
        <f t="shared" si="16"/>
        <v>46.3</v>
      </c>
      <c r="K145" s="175">
        <f t="shared" si="16"/>
        <v>48.1</v>
      </c>
    </row>
    <row r="146" spans="1:11" ht="27" customHeight="1">
      <c r="A146" s="268"/>
      <c r="B146" s="11"/>
      <c r="C146" s="105" t="s">
        <v>159</v>
      </c>
      <c r="D146" s="107" t="s">
        <v>30</v>
      </c>
      <c r="E146" s="106" t="s">
        <v>90</v>
      </c>
      <c r="F146" s="107" t="s">
        <v>84</v>
      </c>
      <c r="G146" s="107" t="s">
        <v>197</v>
      </c>
      <c r="H146" s="108"/>
      <c r="I146" s="158">
        <f t="shared" si="16"/>
        <v>44.5</v>
      </c>
      <c r="J146" s="158">
        <f t="shared" si="16"/>
        <v>46.3</v>
      </c>
      <c r="K146" s="175">
        <f t="shared" si="16"/>
        <v>48.1</v>
      </c>
    </row>
    <row r="147" spans="1:11" ht="37.5">
      <c r="A147" s="268"/>
      <c r="B147" s="11"/>
      <c r="C147" s="159" t="s">
        <v>199</v>
      </c>
      <c r="D147" s="160" t="s">
        <v>30</v>
      </c>
      <c r="E147" s="132" t="s">
        <v>90</v>
      </c>
      <c r="F147" s="160" t="s">
        <v>84</v>
      </c>
      <c r="G147" s="160" t="s">
        <v>200</v>
      </c>
      <c r="H147" s="176"/>
      <c r="I147" s="177">
        <f aca="true" t="shared" si="17" ref="I147:K148">I148</f>
        <v>44.5</v>
      </c>
      <c r="J147" s="177">
        <f t="shared" si="17"/>
        <v>46.3</v>
      </c>
      <c r="K147" s="178">
        <f t="shared" si="17"/>
        <v>48.1</v>
      </c>
    </row>
    <row r="148" spans="1:11" ht="33.75" customHeight="1">
      <c r="A148" s="268"/>
      <c r="B148" s="11"/>
      <c r="C148" s="169" t="s">
        <v>202</v>
      </c>
      <c r="D148" s="138" t="s">
        <v>30</v>
      </c>
      <c r="E148" s="138" t="s">
        <v>90</v>
      </c>
      <c r="F148" s="137" t="s">
        <v>84</v>
      </c>
      <c r="G148" s="137" t="s">
        <v>201</v>
      </c>
      <c r="H148" s="38"/>
      <c r="I148" s="156">
        <f t="shared" si="17"/>
        <v>44.5</v>
      </c>
      <c r="J148" s="156">
        <f t="shared" si="17"/>
        <v>46.3</v>
      </c>
      <c r="K148" s="163">
        <f t="shared" si="17"/>
        <v>48.1</v>
      </c>
    </row>
    <row r="149" spans="1:11" ht="36">
      <c r="A149" s="268"/>
      <c r="B149" s="11"/>
      <c r="C149" s="154" t="s">
        <v>137</v>
      </c>
      <c r="D149" s="118" t="s">
        <v>30</v>
      </c>
      <c r="E149" s="118" t="s">
        <v>90</v>
      </c>
      <c r="F149" s="118" t="s">
        <v>84</v>
      </c>
      <c r="G149" s="118" t="s">
        <v>201</v>
      </c>
      <c r="H149" s="118" t="s">
        <v>127</v>
      </c>
      <c r="I149" s="164">
        <v>44.5</v>
      </c>
      <c r="J149" s="164">
        <v>46.3</v>
      </c>
      <c r="K149" s="165">
        <v>48.1</v>
      </c>
    </row>
    <row r="150" spans="1:11" ht="56.25">
      <c r="A150" s="268"/>
      <c r="B150" s="11"/>
      <c r="C150" s="92" t="s">
        <v>208</v>
      </c>
      <c r="D150" s="90" t="s">
        <v>30</v>
      </c>
      <c r="E150" s="33" t="s">
        <v>90</v>
      </c>
      <c r="F150" s="134" t="s">
        <v>84</v>
      </c>
      <c r="G150" s="134" t="s">
        <v>150</v>
      </c>
      <c r="H150" s="122"/>
      <c r="I150" s="93">
        <f>I152</f>
        <v>1688.5</v>
      </c>
      <c r="J150" s="192">
        <f>J152</f>
        <v>1382.3</v>
      </c>
      <c r="K150" s="193">
        <f>K152</f>
        <v>502.59999999999997</v>
      </c>
    </row>
    <row r="151" spans="1:11" ht="18.75">
      <c r="A151" s="268"/>
      <c r="B151" s="11"/>
      <c r="C151" s="105" t="s">
        <v>159</v>
      </c>
      <c r="D151" s="90" t="s">
        <v>30</v>
      </c>
      <c r="E151" s="33" t="s">
        <v>90</v>
      </c>
      <c r="F151" s="134" t="s">
        <v>84</v>
      </c>
      <c r="G151" s="134" t="s">
        <v>203</v>
      </c>
      <c r="H151" s="90"/>
      <c r="I151" s="93">
        <f>I152</f>
        <v>1688.5</v>
      </c>
      <c r="J151" s="93">
        <f>J152</f>
        <v>1382.3</v>
      </c>
      <c r="K151" s="93">
        <f>K152</f>
        <v>502.59999999999997</v>
      </c>
    </row>
    <row r="152" spans="1:11" ht="36" customHeight="1">
      <c r="A152" s="268"/>
      <c r="B152" s="11"/>
      <c r="C152" s="92" t="s">
        <v>209</v>
      </c>
      <c r="D152" s="90" t="s">
        <v>30</v>
      </c>
      <c r="E152" s="33" t="s">
        <v>90</v>
      </c>
      <c r="F152" s="134" t="s">
        <v>84</v>
      </c>
      <c r="G152" s="134" t="s">
        <v>204</v>
      </c>
      <c r="H152" s="90"/>
      <c r="I152" s="93">
        <f>I153+I16+I158+I156</f>
        <v>1688.5</v>
      </c>
      <c r="J152" s="93">
        <f>J153+J16+J158+J156</f>
        <v>1382.3</v>
      </c>
      <c r="K152" s="93">
        <f>K153+K16+K158+K156</f>
        <v>502.59999999999997</v>
      </c>
    </row>
    <row r="153" spans="1:11" ht="18.75">
      <c r="A153" s="268"/>
      <c r="B153" s="11"/>
      <c r="C153" s="147" t="s">
        <v>72</v>
      </c>
      <c r="D153" s="125" t="s">
        <v>30</v>
      </c>
      <c r="E153" s="125" t="s">
        <v>90</v>
      </c>
      <c r="F153" s="134" t="s">
        <v>84</v>
      </c>
      <c r="G153" s="134" t="s">
        <v>205</v>
      </c>
      <c r="H153" s="125"/>
      <c r="I153" s="196">
        <f>I154+I155</f>
        <v>802.6</v>
      </c>
      <c r="J153" s="196">
        <f>J154</f>
        <v>879.3</v>
      </c>
      <c r="K153" s="127">
        <f>K154</f>
        <v>255</v>
      </c>
    </row>
    <row r="154" spans="1:11" ht="36">
      <c r="A154" s="268"/>
      <c r="B154" s="11"/>
      <c r="C154" s="41" t="s">
        <v>137</v>
      </c>
      <c r="D154" s="42" t="s">
        <v>30</v>
      </c>
      <c r="E154" s="42" t="s">
        <v>90</v>
      </c>
      <c r="F154" s="42" t="s">
        <v>84</v>
      </c>
      <c r="G154" s="42" t="s">
        <v>205</v>
      </c>
      <c r="H154" s="42" t="s">
        <v>127</v>
      </c>
      <c r="I154" s="72">
        <f>639.1+150+3.2+1.4</f>
        <v>793.7</v>
      </c>
      <c r="J154" s="72">
        <f>723.3+156</f>
        <v>879.3</v>
      </c>
      <c r="K154" s="153">
        <f>802-547</f>
        <v>255</v>
      </c>
    </row>
    <row r="155" spans="1:11" s="27" customFormat="1" ht="18.75">
      <c r="A155" s="268"/>
      <c r="B155" s="28"/>
      <c r="C155" s="197" t="s">
        <v>136</v>
      </c>
      <c r="D155" s="129" t="s">
        <v>30</v>
      </c>
      <c r="E155" s="129" t="s">
        <v>90</v>
      </c>
      <c r="F155" s="129" t="s">
        <v>84</v>
      </c>
      <c r="G155" s="129" t="s">
        <v>205</v>
      </c>
      <c r="H155" s="129">
        <v>800</v>
      </c>
      <c r="I155" s="198">
        <v>8.9</v>
      </c>
      <c r="J155" s="198">
        <v>0</v>
      </c>
      <c r="K155" s="131">
        <v>0</v>
      </c>
    </row>
    <row r="156" spans="1:11" ht="75">
      <c r="A156" s="268"/>
      <c r="B156" s="11"/>
      <c r="C156" s="199" t="s">
        <v>103</v>
      </c>
      <c r="D156" s="95" t="s">
        <v>30</v>
      </c>
      <c r="E156" s="96" t="s">
        <v>90</v>
      </c>
      <c r="F156" s="96" t="s">
        <v>84</v>
      </c>
      <c r="G156" s="200" t="s">
        <v>206</v>
      </c>
      <c r="H156" s="201"/>
      <c r="I156" s="162">
        <f>I157</f>
        <v>801</v>
      </c>
      <c r="J156" s="162">
        <f>J157</f>
        <v>503</v>
      </c>
      <c r="K156" s="202">
        <f>K157</f>
        <v>155.7</v>
      </c>
    </row>
    <row r="157" spans="1:11" ht="36">
      <c r="A157" s="268"/>
      <c r="B157" s="11"/>
      <c r="C157" s="154" t="s">
        <v>137</v>
      </c>
      <c r="D157" s="118" t="s">
        <v>30</v>
      </c>
      <c r="E157" s="129" t="s">
        <v>90</v>
      </c>
      <c r="F157" s="129" t="s">
        <v>84</v>
      </c>
      <c r="G157" s="129" t="s">
        <v>206</v>
      </c>
      <c r="H157" s="129" t="s">
        <v>127</v>
      </c>
      <c r="I157" s="130">
        <f>375.8+425.2</f>
        <v>801</v>
      </c>
      <c r="J157" s="130">
        <v>503</v>
      </c>
      <c r="K157" s="131">
        <v>155.7</v>
      </c>
    </row>
    <row r="158" spans="1:11" ht="18.75">
      <c r="A158" s="268"/>
      <c r="B158" s="11"/>
      <c r="C158" s="147" t="s">
        <v>144</v>
      </c>
      <c r="D158" s="138" t="s">
        <v>30</v>
      </c>
      <c r="E158" s="125" t="s">
        <v>90</v>
      </c>
      <c r="F158" s="125" t="s">
        <v>84</v>
      </c>
      <c r="G158" s="134" t="s">
        <v>207</v>
      </c>
      <c r="H158" s="39"/>
      <c r="I158" s="162">
        <f>I159</f>
        <v>84.9</v>
      </c>
      <c r="J158" s="162">
        <f>J159</f>
        <v>0</v>
      </c>
      <c r="K158" s="202">
        <f>K159</f>
        <v>91.9</v>
      </c>
    </row>
    <row r="159" spans="1:11" ht="36">
      <c r="A159" s="268"/>
      <c r="B159" s="11"/>
      <c r="C159" s="41" t="s">
        <v>137</v>
      </c>
      <c r="D159" s="152" t="s">
        <v>30</v>
      </c>
      <c r="E159" s="42" t="s">
        <v>90</v>
      </c>
      <c r="F159" s="42" t="s">
        <v>84</v>
      </c>
      <c r="G159" s="42" t="s">
        <v>207</v>
      </c>
      <c r="H159" s="42" t="s">
        <v>127</v>
      </c>
      <c r="I159" s="104">
        <v>84.9</v>
      </c>
      <c r="J159" s="104">
        <v>0</v>
      </c>
      <c r="K159" s="153">
        <v>91.9</v>
      </c>
    </row>
    <row r="160" spans="1:11" ht="18.75">
      <c r="A160" s="268"/>
      <c r="B160" s="11"/>
      <c r="C160" s="105" t="s">
        <v>48</v>
      </c>
      <c r="D160" s="106" t="s">
        <v>30</v>
      </c>
      <c r="E160" s="121" t="s">
        <v>87</v>
      </c>
      <c r="F160" s="122"/>
      <c r="G160" s="122" t="s">
        <v>21</v>
      </c>
      <c r="H160" s="122" t="s">
        <v>21</v>
      </c>
      <c r="I160" s="158">
        <f aca="true" t="shared" si="18" ref="I160:K161">I161</f>
        <v>25261.2</v>
      </c>
      <c r="J160" s="158">
        <f t="shared" si="18"/>
        <v>25779</v>
      </c>
      <c r="K160" s="158">
        <f t="shared" si="18"/>
        <v>36143.7</v>
      </c>
    </row>
    <row r="161" spans="1:11" ht="18.75">
      <c r="A161" s="268"/>
      <c r="B161" s="11"/>
      <c r="C161" s="105" t="s">
        <v>22</v>
      </c>
      <c r="D161" s="107" t="s">
        <v>30</v>
      </c>
      <c r="E161" s="121" t="s">
        <v>87</v>
      </c>
      <c r="F161" s="125" t="s">
        <v>82</v>
      </c>
      <c r="G161" s="134" t="s">
        <v>21</v>
      </c>
      <c r="H161" s="134" t="s">
        <v>21</v>
      </c>
      <c r="I161" s="156">
        <f t="shared" si="18"/>
        <v>25261.2</v>
      </c>
      <c r="J161" s="156">
        <f t="shared" si="18"/>
        <v>25779</v>
      </c>
      <c r="K161" s="163">
        <f t="shared" si="18"/>
        <v>36143.7</v>
      </c>
    </row>
    <row r="162" spans="1:11" ht="56.25" customHeight="1">
      <c r="A162" s="268"/>
      <c r="B162" s="11"/>
      <c r="C162" s="203" t="s">
        <v>212</v>
      </c>
      <c r="D162" s="204" t="s">
        <v>30</v>
      </c>
      <c r="E162" s="86" t="s">
        <v>87</v>
      </c>
      <c r="F162" s="90" t="s">
        <v>82</v>
      </c>
      <c r="G162" s="90" t="s">
        <v>75</v>
      </c>
      <c r="H162" s="134"/>
      <c r="I162" s="156">
        <f>I163+I170</f>
        <v>25261.2</v>
      </c>
      <c r="J162" s="156">
        <f>J163+J170</f>
        <v>25779</v>
      </c>
      <c r="K162" s="156">
        <f>K163+K170</f>
        <v>36143.7</v>
      </c>
    </row>
    <row r="163" spans="1:11" ht="32.25" customHeight="1">
      <c r="A163" s="268"/>
      <c r="B163" s="11"/>
      <c r="C163" s="105" t="s">
        <v>159</v>
      </c>
      <c r="D163" s="137" t="s">
        <v>30</v>
      </c>
      <c r="E163" s="90" t="s">
        <v>87</v>
      </c>
      <c r="F163" s="90" t="s">
        <v>82</v>
      </c>
      <c r="G163" s="90" t="s">
        <v>211</v>
      </c>
      <c r="H163" s="34"/>
      <c r="I163" s="36">
        <f>I164</f>
        <v>8407.3</v>
      </c>
      <c r="J163" s="36">
        <f>J164</f>
        <v>8925.099999999999</v>
      </c>
      <c r="K163" s="36">
        <f>K164</f>
        <v>9186.3</v>
      </c>
    </row>
    <row r="164" spans="1:11" ht="36.75" customHeight="1">
      <c r="A164" s="268"/>
      <c r="B164" s="11"/>
      <c r="C164" s="205" t="s">
        <v>213</v>
      </c>
      <c r="D164" s="137" t="s">
        <v>30</v>
      </c>
      <c r="E164" s="90" t="s">
        <v>87</v>
      </c>
      <c r="F164" s="90" t="s">
        <v>82</v>
      </c>
      <c r="G164" s="90" t="s">
        <v>210</v>
      </c>
      <c r="H164" s="34"/>
      <c r="I164" s="36">
        <f>I165+I168</f>
        <v>8407.3</v>
      </c>
      <c r="J164" s="36">
        <f>J165+J168</f>
        <v>8925.099999999999</v>
      </c>
      <c r="K164" s="36">
        <f>K165+K168</f>
        <v>9186.3</v>
      </c>
    </row>
    <row r="165" spans="1:11" ht="37.5">
      <c r="A165" s="268"/>
      <c r="B165" s="11"/>
      <c r="C165" s="32" t="s">
        <v>214</v>
      </c>
      <c r="D165" s="33" t="s">
        <v>30</v>
      </c>
      <c r="E165" s="34" t="s">
        <v>87</v>
      </c>
      <c r="F165" s="33" t="s">
        <v>82</v>
      </c>
      <c r="G165" s="33" t="s">
        <v>219</v>
      </c>
      <c r="H165" s="35"/>
      <c r="I165" s="36">
        <f>I166+I167</f>
        <v>5828.5</v>
      </c>
      <c r="J165" s="36">
        <f>J166+J167</f>
        <v>6346.299999999999</v>
      </c>
      <c r="K165" s="36">
        <f>K166+K167</f>
        <v>6607.5</v>
      </c>
    </row>
    <row r="166" spans="1:11" ht="60.75" customHeight="1">
      <c r="A166" s="268"/>
      <c r="B166" s="11"/>
      <c r="C166" s="37" t="s">
        <v>132</v>
      </c>
      <c r="D166" s="38" t="s">
        <v>30</v>
      </c>
      <c r="E166" s="39" t="s">
        <v>87</v>
      </c>
      <c r="F166" s="39" t="s">
        <v>82</v>
      </c>
      <c r="G166" s="39" t="s">
        <v>219</v>
      </c>
      <c r="H166" s="39" t="s">
        <v>126</v>
      </c>
      <c r="I166" s="40">
        <v>4947.9</v>
      </c>
      <c r="J166" s="206">
        <v>5480.9</v>
      </c>
      <c r="K166" s="207">
        <v>5706.2</v>
      </c>
    </row>
    <row r="167" spans="1:11" ht="36">
      <c r="A167" s="268"/>
      <c r="B167" s="11"/>
      <c r="C167" s="41" t="s">
        <v>137</v>
      </c>
      <c r="D167" s="42" t="s">
        <v>30</v>
      </c>
      <c r="E167" s="42" t="s">
        <v>87</v>
      </c>
      <c r="F167" s="42" t="s">
        <v>82</v>
      </c>
      <c r="G167" s="42" t="s">
        <v>219</v>
      </c>
      <c r="H167" s="42" t="s">
        <v>127</v>
      </c>
      <c r="I167" s="43">
        <f>831+2.5+47.1</f>
        <v>880.6</v>
      </c>
      <c r="J167" s="43">
        <v>865.4</v>
      </c>
      <c r="K167" s="188">
        <v>901.3</v>
      </c>
    </row>
    <row r="168" spans="1:11" ht="111" customHeight="1">
      <c r="A168" s="268"/>
      <c r="B168" s="11"/>
      <c r="C168" s="147" t="s">
        <v>139</v>
      </c>
      <c r="D168" s="125" t="s">
        <v>30</v>
      </c>
      <c r="E168" s="134" t="s">
        <v>87</v>
      </c>
      <c r="F168" s="125" t="s">
        <v>82</v>
      </c>
      <c r="G168" s="125" t="s">
        <v>96</v>
      </c>
      <c r="H168" s="39"/>
      <c r="I168" s="156">
        <f>I169</f>
        <v>2578.8</v>
      </c>
      <c r="J168" s="156">
        <f>J169</f>
        <v>2578.8</v>
      </c>
      <c r="K168" s="163">
        <f>K169</f>
        <v>2578.8</v>
      </c>
    </row>
    <row r="169" spans="1:11" ht="55.5" customHeight="1">
      <c r="A169" s="268"/>
      <c r="B169" s="11"/>
      <c r="C169" s="191" t="s">
        <v>132</v>
      </c>
      <c r="D169" s="118" t="s">
        <v>30</v>
      </c>
      <c r="E169" s="129" t="s">
        <v>87</v>
      </c>
      <c r="F169" s="129" t="s">
        <v>82</v>
      </c>
      <c r="G169" s="129" t="s">
        <v>96</v>
      </c>
      <c r="H169" s="129" t="s">
        <v>126</v>
      </c>
      <c r="I169" s="164">
        <v>2578.8</v>
      </c>
      <c r="J169" s="164">
        <v>2578.8</v>
      </c>
      <c r="K169" s="165">
        <v>2578.8</v>
      </c>
    </row>
    <row r="170" spans="1:11" ht="25.5" customHeight="1">
      <c r="A170" s="268"/>
      <c r="B170" s="11"/>
      <c r="C170" s="208" t="s">
        <v>185</v>
      </c>
      <c r="D170" s="45" t="s">
        <v>223</v>
      </c>
      <c r="E170" s="45" t="s">
        <v>87</v>
      </c>
      <c r="F170" s="45" t="s">
        <v>82</v>
      </c>
      <c r="G170" s="45" t="s">
        <v>224</v>
      </c>
      <c r="H170" s="209"/>
      <c r="I170" s="210">
        <f aca="true" t="shared" si="19" ref="I170:K171">I171</f>
        <v>16853.9</v>
      </c>
      <c r="J170" s="210">
        <f t="shared" si="19"/>
        <v>16853.9</v>
      </c>
      <c r="K170" s="210">
        <f t="shared" si="19"/>
        <v>26957.4</v>
      </c>
    </row>
    <row r="171" spans="1:11" ht="36.75" customHeight="1">
      <c r="A171" s="268"/>
      <c r="B171" s="11"/>
      <c r="C171" s="211" t="s">
        <v>227</v>
      </c>
      <c r="D171" s="45" t="s">
        <v>223</v>
      </c>
      <c r="E171" s="45" t="s">
        <v>87</v>
      </c>
      <c r="F171" s="45" t="s">
        <v>82</v>
      </c>
      <c r="G171" s="45" t="s">
        <v>225</v>
      </c>
      <c r="H171" s="209"/>
      <c r="I171" s="210">
        <f t="shared" si="19"/>
        <v>16853.9</v>
      </c>
      <c r="J171" s="210">
        <f t="shared" si="19"/>
        <v>16853.9</v>
      </c>
      <c r="K171" s="210">
        <f t="shared" si="19"/>
        <v>26957.4</v>
      </c>
    </row>
    <row r="172" spans="1:11" ht="25.5" customHeight="1">
      <c r="A172" s="268"/>
      <c r="B172" s="11"/>
      <c r="C172" s="212" t="s">
        <v>228</v>
      </c>
      <c r="D172" s="213" t="s">
        <v>30</v>
      </c>
      <c r="E172" s="214" t="s">
        <v>87</v>
      </c>
      <c r="F172" s="63" t="s">
        <v>82</v>
      </c>
      <c r="G172" s="63" t="s">
        <v>226</v>
      </c>
      <c r="H172" s="215"/>
      <c r="I172" s="216">
        <f>I173</f>
        <v>16853.9</v>
      </c>
      <c r="J172" s="216">
        <f>J173</f>
        <v>16853.9</v>
      </c>
      <c r="K172" s="216">
        <f>K173</f>
        <v>26957.4</v>
      </c>
    </row>
    <row r="173" spans="1:11" ht="33.75" customHeight="1">
      <c r="A173" s="268"/>
      <c r="B173" s="11"/>
      <c r="C173" s="217" t="s">
        <v>137</v>
      </c>
      <c r="D173" s="68" t="s">
        <v>30</v>
      </c>
      <c r="E173" s="68" t="s">
        <v>87</v>
      </c>
      <c r="F173" s="68" t="s">
        <v>82</v>
      </c>
      <c r="G173" s="68" t="s">
        <v>226</v>
      </c>
      <c r="H173" s="68" t="s">
        <v>127</v>
      </c>
      <c r="I173" s="218">
        <v>16853.9</v>
      </c>
      <c r="J173" s="218">
        <v>16853.9</v>
      </c>
      <c r="K173" s="218">
        <v>26957.4</v>
      </c>
    </row>
    <row r="174" spans="1:11" ht="18.75">
      <c r="A174" s="268"/>
      <c r="B174" s="11"/>
      <c r="C174" s="92" t="s">
        <v>9</v>
      </c>
      <c r="D174" s="90" t="s">
        <v>30</v>
      </c>
      <c r="E174" s="90" t="s">
        <v>86</v>
      </c>
      <c r="F174" s="90"/>
      <c r="G174" s="90"/>
      <c r="H174" s="122"/>
      <c r="I174" s="158">
        <f>I175</f>
        <v>495.9</v>
      </c>
      <c r="J174" s="158">
        <f>J175</f>
        <v>0</v>
      </c>
      <c r="K174" s="158">
        <f>K175</f>
        <v>0</v>
      </c>
    </row>
    <row r="175" spans="1:11" ht="18.75">
      <c r="A175" s="268"/>
      <c r="B175" s="11"/>
      <c r="C175" s="203" t="s">
        <v>34</v>
      </c>
      <c r="D175" s="121" t="s">
        <v>30</v>
      </c>
      <c r="E175" s="90" t="s">
        <v>86</v>
      </c>
      <c r="F175" s="90" t="s">
        <v>82</v>
      </c>
      <c r="G175" s="219"/>
      <c r="H175" s="122"/>
      <c r="I175" s="220">
        <f aca="true" t="shared" si="20" ref="I175:J178">I176</f>
        <v>495.9</v>
      </c>
      <c r="J175" s="220">
        <f t="shared" si="20"/>
        <v>0</v>
      </c>
      <c r="K175" s="221">
        <f>K176</f>
        <v>0</v>
      </c>
    </row>
    <row r="176" spans="1:11" ht="18.75">
      <c r="A176" s="268"/>
      <c r="B176" s="11"/>
      <c r="C176" s="89" t="s">
        <v>45</v>
      </c>
      <c r="D176" s="132" t="s">
        <v>30</v>
      </c>
      <c r="E176" s="86" t="s">
        <v>86</v>
      </c>
      <c r="F176" s="86" t="s">
        <v>82</v>
      </c>
      <c r="G176" s="90" t="s">
        <v>57</v>
      </c>
      <c r="H176" s="141"/>
      <c r="I176" s="222">
        <f t="shared" si="20"/>
        <v>495.9</v>
      </c>
      <c r="J176" s="222">
        <f t="shared" si="20"/>
        <v>0</v>
      </c>
      <c r="K176" s="223">
        <f>K177</f>
        <v>0</v>
      </c>
    </row>
    <row r="177" spans="1:11" ht="18.75">
      <c r="A177" s="268"/>
      <c r="B177" s="11"/>
      <c r="C177" s="89" t="s">
        <v>46</v>
      </c>
      <c r="D177" s="86" t="s">
        <v>30</v>
      </c>
      <c r="E177" s="86" t="s">
        <v>86</v>
      </c>
      <c r="F177" s="86" t="s">
        <v>82</v>
      </c>
      <c r="G177" s="86" t="s">
        <v>58</v>
      </c>
      <c r="H177" s="86"/>
      <c r="I177" s="222">
        <f t="shared" si="20"/>
        <v>495.9</v>
      </c>
      <c r="J177" s="222">
        <f t="shared" si="20"/>
        <v>0</v>
      </c>
      <c r="K177" s="223">
        <f>K178</f>
        <v>0</v>
      </c>
    </row>
    <row r="178" spans="1:11" ht="18.75">
      <c r="A178" s="268"/>
      <c r="B178" s="26"/>
      <c r="C178" s="224" t="s">
        <v>73</v>
      </c>
      <c r="D178" s="137" t="s">
        <v>30</v>
      </c>
      <c r="E178" s="125" t="s">
        <v>86</v>
      </c>
      <c r="F178" s="125" t="s">
        <v>82</v>
      </c>
      <c r="G178" s="125" t="s">
        <v>74</v>
      </c>
      <c r="H178" s="39"/>
      <c r="I178" s="173">
        <f t="shared" si="20"/>
        <v>495.9</v>
      </c>
      <c r="J178" s="173">
        <f t="shared" si="20"/>
        <v>0</v>
      </c>
      <c r="K178" s="174">
        <f>K179</f>
        <v>0</v>
      </c>
    </row>
    <row r="179" spans="1:11" ht="18.75">
      <c r="A179" s="268"/>
      <c r="B179" s="26"/>
      <c r="C179" s="225" t="s">
        <v>133</v>
      </c>
      <c r="D179" s="170" t="s">
        <v>30</v>
      </c>
      <c r="E179" s="141" t="s">
        <v>86</v>
      </c>
      <c r="F179" s="141" t="s">
        <v>82</v>
      </c>
      <c r="G179" s="141" t="s">
        <v>74</v>
      </c>
      <c r="H179" s="141" t="s">
        <v>130</v>
      </c>
      <c r="I179" s="226">
        <v>495.9</v>
      </c>
      <c r="J179" s="226">
        <v>0</v>
      </c>
      <c r="K179" s="227">
        <v>0</v>
      </c>
    </row>
    <row r="180" spans="1:11" s="27" customFormat="1" ht="18.75">
      <c r="A180" s="268"/>
      <c r="B180" s="26"/>
      <c r="C180" s="44" t="s">
        <v>241</v>
      </c>
      <c r="D180" s="45" t="s">
        <v>30</v>
      </c>
      <c r="E180" s="46" t="s">
        <v>91</v>
      </c>
      <c r="F180" s="46"/>
      <c r="G180" s="46" t="s">
        <v>21</v>
      </c>
      <c r="H180" s="46" t="s">
        <v>21</v>
      </c>
      <c r="I180" s="47">
        <f aca="true" t="shared" si="21" ref="I180:K185">I181</f>
        <v>2630</v>
      </c>
      <c r="J180" s="47">
        <f t="shared" si="21"/>
        <v>0</v>
      </c>
      <c r="K180" s="48">
        <f t="shared" si="21"/>
        <v>0</v>
      </c>
    </row>
    <row r="181" spans="1:11" s="27" customFormat="1" ht="18.75">
      <c r="A181" s="268"/>
      <c r="B181" s="26"/>
      <c r="C181" s="49" t="s">
        <v>242</v>
      </c>
      <c r="D181" s="45" t="s">
        <v>30</v>
      </c>
      <c r="E181" s="46" t="s">
        <v>91</v>
      </c>
      <c r="F181" s="50" t="s">
        <v>83</v>
      </c>
      <c r="G181" s="51" t="s">
        <v>21</v>
      </c>
      <c r="H181" s="51" t="s">
        <v>21</v>
      </c>
      <c r="I181" s="47">
        <f t="shared" si="21"/>
        <v>2630</v>
      </c>
      <c r="J181" s="47">
        <f t="shared" si="21"/>
        <v>0</v>
      </c>
      <c r="K181" s="47">
        <f t="shared" si="21"/>
        <v>0</v>
      </c>
    </row>
    <row r="182" spans="1:11" s="27" customFormat="1" ht="75">
      <c r="A182" s="268"/>
      <c r="B182" s="26"/>
      <c r="C182" s="52" t="s">
        <v>243</v>
      </c>
      <c r="D182" s="45" t="s">
        <v>30</v>
      </c>
      <c r="E182" s="46" t="s">
        <v>91</v>
      </c>
      <c r="F182" s="53" t="s">
        <v>83</v>
      </c>
      <c r="G182" s="53" t="s">
        <v>79</v>
      </c>
      <c r="H182" s="54"/>
      <c r="I182" s="55">
        <f t="shared" si="21"/>
        <v>2630</v>
      </c>
      <c r="J182" s="55">
        <f t="shared" si="21"/>
        <v>0</v>
      </c>
      <c r="K182" s="56">
        <f t="shared" si="21"/>
        <v>0</v>
      </c>
    </row>
    <row r="183" spans="1:11" s="27" customFormat="1" ht="37.5">
      <c r="A183" s="268"/>
      <c r="B183" s="26"/>
      <c r="C183" s="49" t="s">
        <v>244</v>
      </c>
      <c r="D183" s="45" t="s">
        <v>30</v>
      </c>
      <c r="E183" s="51" t="s">
        <v>91</v>
      </c>
      <c r="F183" s="50" t="s">
        <v>83</v>
      </c>
      <c r="G183" s="50" t="s">
        <v>245</v>
      </c>
      <c r="H183" s="57"/>
      <c r="I183" s="58">
        <f t="shared" si="21"/>
        <v>2630</v>
      </c>
      <c r="J183" s="58">
        <f t="shared" si="21"/>
        <v>0</v>
      </c>
      <c r="K183" s="59">
        <f t="shared" si="21"/>
        <v>0</v>
      </c>
    </row>
    <row r="184" spans="1:11" s="27" customFormat="1" ht="18.75">
      <c r="A184" s="268"/>
      <c r="B184" s="26"/>
      <c r="C184" s="49" t="s">
        <v>246</v>
      </c>
      <c r="D184" s="45" t="s">
        <v>30</v>
      </c>
      <c r="E184" s="51" t="s">
        <v>91</v>
      </c>
      <c r="F184" s="50" t="s">
        <v>83</v>
      </c>
      <c r="G184" s="50" t="s">
        <v>247</v>
      </c>
      <c r="H184" s="57"/>
      <c r="I184" s="58">
        <f t="shared" si="21"/>
        <v>2630</v>
      </c>
      <c r="J184" s="58">
        <f t="shared" si="21"/>
        <v>0</v>
      </c>
      <c r="K184" s="59">
        <f t="shared" si="21"/>
        <v>0</v>
      </c>
    </row>
    <row r="185" spans="1:11" s="27" customFormat="1" ht="56.25">
      <c r="A185" s="268"/>
      <c r="B185" s="26"/>
      <c r="C185" s="60" t="s">
        <v>248</v>
      </c>
      <c r="D185" s="61" t="s">
        <v>30</v>
      </c>
      <c r="E185" s="62" t="s">
        <v>91</v>
      </c>
      <c r="F185" s="63" t="s">
        <v>83</v>
      </c>
      <c r="G185" s="63" t="s">
        <v>249</v>
      </c>
      <c r="H185" s="64"/>
      <c r="I185" s="65">
        <f t="shared" si="21"/>
        <v>2630</v>
      </c>
      <c r="J185" s="65">
        <f t="shared" si="21"/>
        <v>0</v>
      </c>
      <c r="K185" s="66">
        <f t="shared" si="21"/>
        <v>0</v>
      </c>
    </row>
    <row r="186" spans="1:11" s="27" customFormat="1" ht="36">
      <c r="A186" s="268"/>
      <c r="B186" s="26"/>
      <c r="C186" s="67" t="s">
        <v>235</v>
      </c>
      <c r="D186" s="68" t="s">
        <v>30</v>
      </c>
      <c r="E186" s="69" t="s">
        <v>91</v>
      </c>
      <c r="F186" s="69" t="s">
        <v>83</v>
      </c>
      <c r="G186" s="69" t="s">
        <v>249</v>
      </c>
      <c r="H186" s="69" t="s">
        <v>236</v>
      </c>
      <c r="I186" s="70">
        <v>2630</v>
      </c>
      <c r="J186" s="70">
        <v>0</v>
      </c>
      <c r="K186" s="71">
        <v>0</v>
      </c>
    </row>
    <row r="187" spans="1:11" ht="23.25" customHeight="1">
      <c r="A187" s="268"/>
      <c r="B187" s="26"/>
      <c r="C187" s="228" t="s">
        <v>1</v>
      </c>
      <c r="D187" s="86" t="s">
        <v>30</v>
      </c>
      <c r="E187" s="86" t="s">
        <v>85</v>
      </c>
      <c r="F187" s="141"/>
      <c r="G187" s="141"/>
      <c r="H187" s="141"/>
      <c r="I187" s="133">
        <f aca="true" t="shared" si="22" ref="I187:J191">I188</f>
        <v>50</v>
      </c>
      <c r="J187" s="133">
        <f t="shared" si="22"/>
        <v>0</v>
      </c>
      <c r="K187" s="88">
        <f>K188</f>
        <v>0</v>
      </c>
    </row>
    <row r="188" spans="1:11" ht="23.25" customHeight="1">
      <c r="A188" s="268"/>
      <c r="B188" s="11"/>
      <c r="C188" s="89" t="s">
        <v>41</v>
      </c>
      <c r="D188" s="86" t="s">
        <v>30</v>
      </c>
      <c r="E188" s="195" t="s">
        <v>85</v>
      </c>
      <c r="F188" s="86" t="s">
        <v>82</v>
      </c>
      <c r="G188" s="141"/>
      <c r="H188" s="141"/>
      <c r="I188" s="93">
        <f t="shared" si="22"/>
        <v>50</v>
      </c>
      <c r="J188" s="93">
        <f t="shared" si="22"/>
        <v>0</v>
      </c>
      <c r="K188" s="123">
        <f>K189</f>
        <v>0</v>
      </c>
    </row>
    <row r="189" spans="1:11" ht="23.25" customHeight="1">
      <c r="A189" s="268"/>
      <c r="B189" s="11"/>
      <c r="C189" s="92" t="s">
        <v>45</v>
      </c>
      <c r="D189" s="90" t="s">
        <v>30</v>
      </c>
      <c r="E189" s="121" t="s">
        <v>85</v>
      </c>
      <c r="F189" s="90" t="s">
        <v>82</v>
      </c>
      <c r="G189" s="90" t="s">
        <v>57</v>
      </c>
      <c r="H189" s="122" t="s">
        <v>21</v>
      </c>
      <c r="I189" s="93">
        <f t="shared" si="22"/>
        <v>50</v>
      </c>
      <c r="J189" s="93">
        <f t="shared" si="22"/>
        <v>0</v>
      </c>
      <c r="K189" s="123">
        <f>K190</f>
        <v>0</v>
      </c>
    </row>
    <row r="190" spans="1:11" ht="23.25" customHeight="1">
      <c r="A190" s="268"/>
      <c r="B190" s="11"/>
      <c r="C190" s="92" t="s">
        <v>46</v>
      </c>
      <c r="D190" s="90" t="s">
        <v>30</v>
      </c>
      <c r="E190" s="121" t="s">
        <v>85</v>
      </c>
      <c r="F190" s="90" t="s">
        <v>82</v>
      </c>
      <c r="G190" s="90" t="s">
        <v>58</v>
      </c>
      <c r="H190" s="122"/>
      <c r="I190" s="93">
        <f t="shared" si="22"/>
        <v>50</v>
      </c>
      <c r="J190" s="93">
        <f t="shared" si="22"/>
        <v>0</v>
      </c>
      <c r="K190" s="123">
        <f>K191</f>
        <v>0</v>
      </c>
    </row>
    <row r="191" spans="1:11" ht="22.5" customHeight="1">
      <c r="A191" s="268"/>
      <c r="B191" s="11"/>
      <c r="C191" s="94" t="s">
        <v>76</v>
      </c>
      <c r="D191" s="95" t="s">
        <v>30</v>
      </c>
      <c r="E191" s="200" t="s">
        <v>85</v>
      </c>
      <c r="F191" s="96" t="s">
        <v>82</v>
      </c>
      <c r="G191" s="96" t="s">
        <v>78</v>
      </c>
      <c r="H191" s="201"/>
      <c r="I191" s="97">
        <f t="shared" si="22"/>
        <v>50</v>
      </c>
      <c r="J191" s="97">
        <f t="shared" si="22"/>
        <v>0</v>
      </c>
      <c r="K191" s="139">
        <f>K192</f>
        <v>0</v>
      </c>
    </row>
    <row r="192" spans="1:11" ht="19.5" thickBot="1">
      <c r="A192" s="269"/>
      <c r="B192" s="11"/>
      <c r="C192" s="229" t="s">
        <v>135</v>
      </c>
      <c r="D192" s="42" t="s">
        <v>30</v>
      </c>
      <c r="E192" s="230" t="s">
        <v>85</v>
      </c>
      <c r="F192" s="230" t="s">
        <v>82</v>
      </c>
      <c r="G192" s="230" t="s">
        <v>78</v>
      </c>
      <c r="H192" s="230" t="s">
        <v>131</v>
      </c>
      <c r="I192" s="231">
        <v>50</v>
      </c>
      <c r="J192" s="231">
        <v>0</v>
      </c>
      <c r="K192" s="232">
        <v>0</v>
      </c>
    </row>
    <row r="193" spans="1:11" ht="57" thickBot="1">
      <c r="A193" s="12" t="s">
        <v>35</v>
      </c>
      <c r="B193" s="15" t="s">
        <v>36</v>
      </c>
      <c r="C193" s="80" t="s">
        <v>81</v>
      </c>
      <c r="D193" s="81" t="s">
        <v>37</v>
      </c>
      <c r="E193" s="81"/>
      <c r="F193" s="233"/>
      <c r="G193" s="233"/>
      <c r="H193" s="233"/>
      <c r="I193" s="82">
        <f>I194</f>
        <v>1688.5</v>
      </c>
      <c r="J193" s="82">
        <f>J194</f>
        <v>1709</v>
      </c>
      <c r="K193" s="234">
        <f>K194</f>
        <v>1777.3</v>
      </c>
    </row>
    <row r="194" spans="1:11" ht="18.75">
      <c r="A194" s="16"/>
      <c r="B194" s="17"/>
      <c r="C194" s="85" t="s">
        <v>0</v>
      </c>
      <c r="D194" s="86" t="s">
        <v>37</v>
      </c>
      <c r="E194" s="86" t="s">
        <v>82</v>
      </c>
      <c r="F194" s="86"/>
      <c r="G194" s="86" t="s">
        <v>21</v>
      </c>
      <c r="H194" s="86" t="s">
        <v>21</v>
      </c>
      <c r="I194" s="133">
        <f>I200+I195</f>
        <v>1688.5</v>
      </c>
      <c r="J194" s="133">
        <f>J200+J195</f>
        <v>1709</v>
      </c>
      <c r="K194" s="88">
        <f>K200+K195</f>
        <v>1777.3</v>
      </c>
    </row>
    <row r="195" spans="1:11" ht="37.5">
      <c r="A195" s="16"/>
      <c r="B195" s="17"/>
      <c r="C195" s="147" t="s">
        <v>39</v>
      </c>
      <c r="D195" s="86" t="s">
        <v>37</v>
      </c>
      <c r="E195" s="235" t="s">
        <v>82</v>
      </c>
      <c r="F195" s="235" t="s">
        <v>83</v>
      </c>
      <c r="G195" s="236" t="s">
        <v>21</v>
      </c>
      <c r="H195" s="236" t="s">
        <v>21</v>
      </c>
      <c r="I195" s="156">
        <f aca="true" t="shared" si="23" ref="I195:J198">I196</f>
        <v>1634.7</v>
      </c>
      <c r="J195" s="156">
        <f t="shared" si="23"/>
        <v>1700.1</v>
      </c>
      <c r="K195" s="163">
        <f>K196</f>
        <v>1768</v>
      </c>
    </row>
    <row r="196" spans="1:11" ht="18.75">
      <c r="A196" s="16"/>
      <c r="B196" s="17"/>
      <c r="C196" s="92" t="s">
        <v>43</v>
      </c>
      <c r="D196" s="86" t="s">
        <v>37</v>
      </c>
      <c r="E196" s="237" t="s">
        <v>82</v>
      </c>
      <c r="F196" s="238" t="s">
        <v>83</v>
      </c>
      <c r="G196" s="90" t="s">
        <v>55</v>
      </c>
      <c r="H196" s="239" t="s">
        <v>21</v>
      </c>
      <c r="I196" s="158">
        <f t="shared" si="23"/>
        <v>1634.7</v>
      </c>
      <c r="J196" s="158">
        <f t="shared" si="23"/>
        <v>1700.1</v>
      </c>
      <c r="K196" s="175">
        <f>K197</f>
        <v>1768</v>
      </c>
    </row>
    <row r="197" spans="1:11" ht="37.5">
      <c r="A197" s="16"/>
      <c r="B197" s="17"/>
      <c r="C197" s="203" t="s">
        <v>49</v>
      </c>
      <c r="D197" s="33" t="s">
        <v>37</v>
      </c>
      <c r="E197" s="240" t="s">
        <v>82</v>
      </c>
      <c r="F197" s="240" t="s">
        <v>83</v>
      </c>
      <c r="G197" s="33" t="s">
        <v>56</v>
      </c>
      <c r="H197" s="241"/>
      <c r="I197" s="36">
        <f>I198</f>
        <v>1634.7</v>
      </c>
      <c r="J197" s="36">
        <f t="shared" si="23"/>
        <v>1700.1</v>
      </c>
      <c r="K197" s="242">
        <f>K198</f>
        <v>1768</v>
      </c>
    </row>
    <row r="198" spans="1:11" ht="18.75">
      <c r="A198" s="16"/>
      <c r="B198" s="17"/>
      <c r="C198" s="94" t="s">
        <v>153</v>
      </c>
      <c r="D198" s="243" t="s">
        <v>37</v>
      </c>
      <c r="E198" s="244" t="s">
        <v>82</v>
      </c>
      <c r="F198" s="245" t="s">
        <v>83</v>
      </c>
      <c r="G198" s="246" t="s">
        <v>151</v>
      </c>
      <c r="H198" s="247"/>
      <c r="I198" s="248">
        <f t="shared" si="23"/>
        <v>1634.7</v>
      </c>
      <c r="J198" s="248">
        <f t="shared" si="23"/>
        <v>1700.1</v>
      </c>
      <c r="K198" s="249">
        <f>K199</f>
        <v>1768</v>
      </c>
    </row>
    <row r="199" spans="1:11" ht="54">
      <c r="A199" s="16"/>
      <c r="B199" s="17"/>
      <c r="C199" s="191" t="s">
        <v>132</v>
      </c>
      <c r="D199" s="250" t="s">
        <v>37</v>
      </c>
      <c r="E199" s="251" t="s">
        <v>82</v>
      </c>
      <c r="F199" s="252" t="s">
        <v>83</v>
      </c>
      <c r="G199" s="250" t="s">
        <v>151</v>
      </c>
      <c r="H199" s="251" t="s">
        <v>126</v>
      </c>
      <c r="I199" s="253">
        <v>1634.7</v>
      </c>
      <c r="J199" s="253">
        <v>1700.1</v>
      </c>
      <c r="K199" s="254">
        <v>1768</v>
      </c>
    </row>
    <row r="200" spans="1:11" ht="56.25">
      <c r="A200" s="16"/>
      <c r="B200" s="17"/>
      <c r="C200" s="92" t="s">
        <v>10</v>
      </c>
      <c r="D200" s="90" t="s">
        <v>37</v>
      </c>
      <c r="E200" s="90" t="s">
        <v>82</v>
      </c>
      <c r="F200" s="90" t="s">
        <v>84</v>
      </c>
      <c r="G200" s="90"/>
      <c r="H200" s="90"/>
      <c r="I200" s="220">
        <f>I209+I201</f>
        <v>53.8</v>
      </c>
      <c r="J200" s="220">
        <f>J209+J201</f>
        <v>8.9</v>
      </c>
      <c r="K200" s="221">
        <f>K209+K201</f>
        <v>9.3</v>
      </c>
    </row>
    <row r="201" spans="1:11" ht="18.75">
      <c r="A201" s="16"/>
      <c r="B201" s="17"/>
      <c r="C201" s="92" t="s">
        <v>43</v>
      </c>
      <c r="D201" s="90" t="s">
        <v>37</v>
      </c>
      <c r="E201" s="90" t="s">
        <v>82</v>
      </c>
      <c r="F201" s="90" t="s">
        <v>84</v>
      </c>
      <c r="G201" s="90" t="s">
        <v>119</v>
      </c>
      <c r="H201" s="90" t="s">
        <v>21</v>
      </c>
      <c r="I201" s="220">
        <f aca="true" t="shared" si="24" ref="I201:K202">I202</f>
        <v>20.7</v>
      </c>
      <c r="J201" s="220">
        <f t="shared" si="24"/>
        <v>8.9</v>
      </c>
      <c r="K201" s="221">
        <f t="shared" si="24"/>
        <v>9.3</v>
      </c>
    </row>
    <row r="202" spans="1:11" ht="37.5">
      <c r="A202" s="16"/>
      <c r="B202" s="17"/>
      <c r="C202" s="89" t="s">
        <v>120</v>
      </c>
      <c r="D202" s="132" t="s">
        <v>37</v>
      </c>
      <c r="E202" s="86" t="s">
        <v>82</v>
      </c>
      <c r="F202" s="86" t="s">
        <v>84</v>
      </c>
      <c r="G202" s="86" t="s">
        <v>121</v>
      </c>
      <c r="H202" s="86"/>
      <c r="I202" s="222">
        <f t="shared" si="24"/>
        <v>20.7</v>
      </c>
      <c r="J202" s="222">
        <f t="shared" si="24"/>
        <v>8.9</v>
      </c>
      <c r="K202" s="223">
        <f t="shared" si="24"/>
        <v>9.3</v>
      </c>
    </row>
    <row r="203" spans="1:11" ht="18.75">
      <c r="A203" s="16"/>
      <c r="B203" s="17"/>
      <c r="C203" s="205" t="s">
        <v>153</v>
      </c>
      <c r="D203" s="33" t="s">
        <v>37</v>
      </c>
      <c r="E203" s="33" t="s">
        <v>82</v>
      </c>
      <c r="F203" s="33" t="s">
        <v>84</v>
      </c>
      <c r="G203" s="33" t="s">
        <v>215</v>
      </c>
      <c r="H203" s="33"/>
      <c r="I203" s="255">
        <f>I205+I204</f>
        <v>20.7</v>
      </c>
      <c r="J203" s="255">
        <f>J205</f>
        <v>8.9</v>
      </c>
      <c r="K203" s="256">
        <f>K205</f>
        <v>9.3</v>
      </c>
    </row>
    <row r="204" spans="1:11" s="27" customFormat="1" ht="54">
      <c r="A204" s="16"/>
      <c r="B204" s="17"/>
      <c r="C204" s="37" t="s">
        <v>132</v>
      </c>
      <c r="D204" s="42" t="s">
        <v>37</v>
      </c>
      <c r="E204" s="42" t="s">
        <v>82</v>
      </c>
      <c r="F204" s="42" t="s">
        <v>84</v>
      </c>
      <c r="G204" s="42" t="s">
        <v>215</v>
      </c>
      <c r="H204" s="42">
        <v>100</v>
      </c>
      <c r="I204" s="43">
        <v>12.1</v>
      </c>
      <c r="J204" s="43">
        <v>0</v>
      </c>
      <c r="K204" s="188">
        <v>0</v>
      </c>
    </row>
    <row r="205" spans="1:11" ht="18">
      <c r="A205" s="16"/>
      <c r="B205" s="17"/>
      <c r="C205" s="154" t="s">
        <v>136</v>
      </c>
      <c r="D205" s="129" t="s">
        <v>37</v>
      </c>
      <c r="E205" s="129" t="s">
        <v>82</v>
      </c>
      <c r="F205" s="129" t="s">
        <v>84</v>
      </c>
      <c r="G205" s="129" t="s">
        <v>215</v>
      </c>
      <c r="H205" s="129" t="s">
        <v>128</v>
      </c>
      <c r="I205" s="164">
        <v>8.6</v>
      </c>
      <c r="J205" s="164">
        <v>8.9</v>
      </c>
      <c r="K205" s="165">
        <v>9.3</v>
      </c>
    </row>
    <row r="206" spans="1:11" ht="18.75">
      <c r="A206" s="16"/>
      <c r="B206" s="17"/>
      <c r="C206" s="92" t="s">
        <v>45</v>
      </c>
      <c r="D206" s="90" t="s">
        <v>37</v>
      </c>
      <c r="E206" s="90" t="s">
        <v>82</v>
      </c>
      <c r="F206" s="90" t="s">
        <v>84</v>
      </c>
      <c r="G206" s="90" t="s">
        <v>57</v>
      </c>
      <c r="H206" s="90"/>
      <c r="I206" s="220">
        <f aca="true" t="shared" si="25" ref="I206:J208">I207</f>
        <v>33.1</v>
      </c>
      <c r="J206" s="220">
        <f t="shared" si="25"/>
        <v>0</v>
      </c>
      <c r="K206" s="221">
        <f>K207</f>
        <v>0</v>
      </c>
    </row>
    <row r="207" spans="1:11" ht="18.75">
      <c r="A207" s="16"/>
      <c r="B207" s="17"/>
      <c r="C207" s="92" t="s">
        <v>47</v>
      </c>
      <c r="D207" s="90" t="s">
        <v>37</v>
      </c>
      <c r="E207" s="90" t="s">
        <v>82</v>
      </c>
      <c r="F207" s="90" t="s">
        <v>84</v>
      </c>
      <c r="G207" s="90" t="s">
        <v>58</v>
      </c>
      <c r="H207" s="90"/>
      <c r="I207" s="220">
        <f t="shared" si="25"/>
        <v>33.1</v>
      </c>
      <c r="J207" s="220">
        <f t="shared" si="25"/>
        <v>0</v>
      </c>
      <c r="K207" s="221">
        <f>K208</f>
        <v>0</v>
      </c>
    </row>
    <row r="208" spans="1:11" ht="57" customHeight="1">
      <c r="A208" s="16"/>
      <c r="B208" s="17"/>
      <c r="C208" s="124" t="s">
        <v>100</v>
      </c>
      <c r="D208" s="125" t="s">
        <v>37</v>
      </c>
      <c r="E208" s="125" t="s">
        <v>82</v>
      </c>
      <c r="F208" s="125" t="s">
        <v>84</v>
      </c>
      <c r="G208" s="125" t="s">
        <v>59</v>
      </c>
      <c r="H208" s="125"/>
      <c r="I208" s="173">
        <f t="shared" si="25"/>
        <v>33.1</v>
      </c>
      <c r="J208" s="173">
        <f t="shared" si="25"/>
        <v>0</v>
      </c>
      <c r="K208" s="174">
        <f>K209</f>
        <v>0</v>
      </c>
    </row>
    <row r="209" spans="1:11" ht="18.75" thickBot="1">
      <c r="A209" s="16"/>
      <c r="B209" s="17"/>
      <c r="C209" s="128" t="s">
        <v>134</v>
      </c>
      <c r="D209" s="257" t="s">
        <v>37</v>
      </c>
      <c r="E209" s="257" t="s">
        <v>82</v>
      </c>
      <c r="F209" s="257" t="s">
        <v>84</v>
      </c>
      <c r="G209" s="257" t="s">
        <v>59</v>
      </c>
      <c r="H209" s="257" t="s">
        <v>129</v>
      </c>
      <c r="I209" s="258">
        <v>33.1</v>
      </c>
      <c r="J209" s="258">
        <v>0</v>
      </c>
      <c r="K209" s="259">
        <v>0</v>
      </c>
    </row>
    <row r="210" spans="1:11" ht="21" thickBot="1">
      <c r="A210" s="270"/>
      <c r="B210" s="271"/>
      <c r="C210" s="260" t="s">
        <v>23</v>
      </c>
      <c r="D210" s="261"/>
      <c r="E210" s="261"/>
      <c r="F210" s="262"/>
      <c r="G210" s="262"/>
      <c r="H210" s="263"/>
      <c r="I210" s="264">
        <f>I19+I193</f>
        <v>54318.50000000001</v>
      </c>
      <c r="J210" s="265">
        <f>J19+J193</f>
        <v>43153.1</v>
      </c>
      <c r="K210" s="264">
        <f>K19+K193</f>
        <v>52332.899999999994</v>
      </c>
    </row>
    <row r="212" ht="12.75">
      <c r="K212" s="3"/>
    </row>
    <row r="213" spans="3:11" ht="15.75">
      <c r="C213" s="4"/>
      <c r="D213" s="4"/>
      <c r="E213" s="4"/>
      <c r="F213" s="4"/>
      <c r="G213" s="4"/>
      <c r="H213" s="4"/>
      <c r="I213" s="4"/>
      <c r="J213" s="4"/>
      <c r="K213" s="5"/>
    </row>
    <row r="214" ht="12.75">
      <c r="K214" s="3"/>
    </row>
    <row r="216" ht="12.75">
      <c r="K216" s="3"/>
    </row>
    <row r="217" ht="12.75">
      <c r="K217" s="3"/>
    </row>
  </sheetData>
  <sheetProtection/>
  <autoFilter ref="A17:K210"/>
  <mergeCells count="14">
    <mergeCell ref="A14:K14"/>
    <mergeCell ref="A21:A192"/>
    <mergeCell ref="A210:B210"/>
    <mergeCell ref="C7:K7"/>
    <mergeCell ref="F8:K8"/>
    <mergeCell ref="A9:K9"/>
    <mergeCell ref="A13:K13"/>
    <mergeCell ref="I10:K10"/>
    <mergeCell ref="C1:K1"/>
    <mergeCell ref="C2:K2"/>
    <mergeCell ref="G3:K3"/>
    <mergeCell ref="C4:K4"/>
    <mergeCell ref="C5:K5"/>
    <mergeCell ref="G6:K6"/>
  </mergeCells>
  <printOptions horizontalCentered="1"/>
  <pageMargins left="0.984251968503937" right="0.5905511811023623" top="0.5905511811023623" bottom="0.5905511811023623" header="0.5118110236220472" footer="0.5118110236220472"/>
  <pageSetup fitToHeight="5" fitToWidth="1" horizontalDpi="1200" verticalDpi="1200" orientation="portrait" paperSize="9" scale="36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2023-04-11T12:05:47Z</cp:lastPrinted>
  <dcterms:created xsi:type="dcterms:W3CDTF">2007-10-29T08:26:16Z</dcterms:created>
  <dcterms:modified xsi:type="dcterms:W3CDTF">2023-04-11T12:05:49Z</dcterms:modified>
  <cp:category/>
  <cp:version/>
  <cp:contentType/>
  <cp:contentStatus/>
</cp:coreProperties>
</file>