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activeTab="0"/>
  </bookViews>
  <sheets>
    <sheet name="Расходы прил.3" sheetId="1" r:id="rId1"/>
  </sheets>
  <definedNames>
    <definedName name="_xlnm._FilterDatabase" localSheetId="0" hidden="1">'Расходы прил.3'!$A$16:$I$225</definedName>
    <definedName name="_xlnm.Print_Titles" localSheetId="0">'Расходы прил.3'!$16:$17</definedName>
    <definedName name="_xlnm.Print_Area" localSheetId="0">'Расходы прил.3'!$A$1:$I$225</definedName>
  </definedNames>
  <calcPr fullCalcOnLoad="1"/>
</workbook>
</file>

<file path=xl/sharedStrings.xml><?xml version="1.0" encoding="utf-8"?>
<sst xmlns="http://schemas.openxmlformats.org/spreadsheetml/2006/main" count="1086" uniqueCount="251">
  <si>
    <t>Общегосударственные вопросы</t>
  </si>
  <si>
    <t>Обслуживание государственного и муниципального долга</t>
  </si>
  <si>
    <t>Резервные фонды</t>
  </si>
  <si>
    <t>Другие общегосударственные вопросы</t>
  </si>
  <si>
    <t>Национальная оборона</t>
  </si>
  <si>
    <t>Национальная безопасность и правоохранительная деятельность</t>
  </si>
  <si>
    <t>Жилищно-коммунальное хозяйство</t>
  </si>
  <si>
    <t>Жилищное хозяйство</t>
  </si>
  <si>
    <t>Коммунальное хозяйство</t>
  </si>
  <si>
    <t>Социальная политика</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</si>
  <si>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</si>
  <si>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</si>
  <si>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Мобилизационная и вневойсковая подготовка</t>
  </si>
  <si>
    <t>Благоустройство</t>
  </si>
  <si>
    <t>№ п/п</t>
  </si>
  <si>
    <t>Наименование</t>
  </si>
  <si>
    <t>3</t>
  </si>
  <si>
    <t>4</t>
  </si>
  <si>
    <t>5</t>
  </si>
  <si>
    <t>6</t>
  </si>
  <si>
    <t>7</t>
  </si>
  <si>
    <t/>
  </si>
  <si>
    <t>Культура</t>
  </si>
  <si>
    <t>ИТОГО:</t>
  </si>
  <si>
    <t>Г</t>
  </si>
  <si>
    <t>Рз</t>
  </si>
  <si>
    <t>ПР</t>
  </si>
  <si>
    <t>ЦСР</t>
  </si>
  <si>
    <t>8</t>
  </si>
  <si>
    <t>011</t>
  </si>
  <si>
    <t>1</t>
  </si>
  <si>
    <t>1.1</t>
  </si>
  <si>
    <t>ВР</t>
  </si>
  <si>
    <t>Пенсионное обеспечение</t>
  </si>
  <si>
    <t>2</t>
  </si>
  <si>
    <t>2.1</t>
  </si>
  <si>
    <t>916</t>
  </si>
  <si>
    <t>Национальная экономика</t>
  </si>
  <si>
    <t>Функционирование высшего должностного лица субъекта Российской Федерации и муниципального образования</t>
  </si>
  <si>
    <t>Обслуживание внутреннего государственного и муниципального долга</t>
  </si>
  <si>
    <t xml:space="preserve">Другие вопросы в области культуры, кинематографии </t>
  </si>
  <si>
    <t>Дорожное хозяйство (дорожные фонды)</t>
  </si>
  <si>
    <t>Обеспечение деятельности органов местного самоуправления</t>
  </si>
  <si>
    <t>Обеспечение деятельности аппаратов органов местного самоуправления</t>
  </si>
  <si>
    <t>Непрограммные расходы органов местного самоуправления</t>
  </si>
  <si>
    <t>Непрограммные расходы</t>
  </si>
  <si>
    <t xml:space="preserve">Непрограммные расходы </t>
  </si>
  <si>
    <t>Культура и кинематография</t>
  </si>
  <si>
    <t>Обеспечение деятельности высшего должностного лица муниципального образования</t>
  </si>
  <si>
    <t>Муниципальная программа"Развитие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t>
  </si>
  <si>
    <t>67 0 00 00000</t>
  </si>
  <si>
    <t>67 1 09 00000</t>
  </si>
  <si>
    <t>67 1 09 00210</t>
  </si>
  <si>
    <t>98 0 00 00000</t>
  </si>
  <si>
    <t>98 9 09 00000</t>
  </si>
  <si>
    <t>98 9 09 96090</t>
  </si>
  <si>
    <t>67 4 09 00000</t>
  </si>
  <si>
    <t>67 4 09 00210</t>
  </si>
  <si>
    <t>67 4 09 00220</t>
  </si>
  <si>
    <t>67 4 09 00230</t>
  </si>
  <si>
    <t>98 9 09 96110</t>
  </si>
  <si>
    <t>98 9 09 10050</t>
  </si>
  <si>
    <t>98 9 09 10100</t>
  </si>
  <si>
    <t>98 9 09 96030</t>
  </si>
  <si>
    <t>98 9 09 51180</t>
  </si>
  <si>
    <t>98 9 09 96100</t>
  </si>
  <si>
    <t>64 0 00 00000</t>
  </si>
  <si>
    <t>64 1 00 00000</t>
  </si>
  <si>
    <t>98 9 09 14190</t>
  </si>
  <si>
    <t>98 9 09 95010</t>
  </si>
  <si>
    <t xml:space="preserve">Осуществление полномочий поселений по муниципальному жилищному контролю </t>
  </si>
  <si>
    <t>98 9 09 96010</t>
  </si>
  <si>
    <t>Расчеты за услуги по начислению и сбору платы за найм</t>
  </si>
  <si>
    <t xml:space="preserve">Мероприятия в области жилищного хозяйства </t>
  </si>
  <si>
    <t>98 9 09 15000</t>
  </si>
  <si>
    <t xml:space="preserve">Осуществление части полномочий поселений по владению, пользованию и распоряжению имуществом </t>
  </si>
  <si>
    <t xml:space="preserve">Содержание автомобильных дорог местного значения и искусственных сооружений на них </t>
  </si>
  <si>
    <t xml:space="preserve">Расходы на уличное освещение </t>
  </si>
  <si>
    <t xml:space="preserve">Доплаты к пенсиям муниципальных служащих </t>
  </si>
  <si>
    <t>98 9 09 03080</t>
  </si>
  <si>
    <t>Осуществление части полномочий поселений по обеспечению условий для развития физической культуры и массового спорта</t>
  </si>
  <si>
    <t>98 9 09 96070</t>
  </si>
  <si>
    <t>40 0 00 00000</t>
  </si>
  <si>
    <t>40 0 01 00000</t>
  </si>
  <si>
    <t>Основное мероприятие "Развитие культуры и модернизация учреждений культуры"</t>
  </si>
  <si>
    <t xml:space="preserve">Расходы на обеспечение деятельности муниципальных казенных учреждений </t>
  </si>
  <si>
    <t>40 0 01 00240</t>
  </si>
  <si>
    <t>98 9 09 96020</t>
  </si>
  <si>
    <t>Осуществление части полномочий поселений по созданию условий для организации досуга и обеспечения жителей поселения услугами организации культуры</t>
  </si>
  <si>
    <t xml:space="preserve">Процентные платежи по муниципальному долгу </t>
  </si>
  <si>
    <t xml:space="preserve">Подпрограмма "Развитие сети автомобильных дорог общего пользования местного значения в границах населённых пунктов МО Шумского сельского поселения" </t>
  </si>
  <si>
    <t>64 1 01 00000</t>
  </si>
  <si>
    <t>Основное мероприятие "Капитальный ремонт и ремонт автомобильных дорог местного значения"</t>
  </si>
  <si>
    <t>Основное мероприятие "Мероприятия по борьбе с борщевиком Сосновского"</t>
  </si>
  <si>
    <t>72 0 00 00000</t>
  </si>
  <si>
    <t>72 0 01 00000</t>
  </si>
  <si>
    <t>98 9 09 15500</t>
  </si>
  <si>
    <t>Мероприятия в области коммунального хозяйства</t>
  </si>
  <si>
    <t>98 9 09 10010</t>
  </si>
  <si>
    <t>Муниципальная программа "Развитие части территории муниципального образования Шумское сельское поселение Кировского муниципального района Ленинградской области, являющейся административным центром"</t>
  </si>
  <si>
    <t>5А 0 00 00000</t>
  </si>
  <si>
    <t>Основное мероприятие"Благоустройство территории"</t>
  </si>
  <si>
    <t>5А 0 01 00000</t>
  </si>
  <si>
    <t>администрация муниципального образования Шумское сельское поселение Кировского муниципального района Ленинградской области</t>
  </si>
  <si>
    <t>совет депутатов  муниципального образования  Шумское сельское поселение  Кировского муниципального района Ленинградской области</t>
  </si>
  <si>
    <t>01</t>
  </si>
  <si>
    <t>02</t>
  </si>
  <si>
    <t>03</t>
  </si>
  <si>
    <t>13</t>
  </si>
  <si>
    <t>10</t>
  </si>
  <si>
    <t>08</t>
  </si>
  <si>
    <t>04</t>
  </si>
  <si>
    <t>09</t>
  </si>
  <si>
    <t>05</t>
  </si>
  <si>
    <t>11</t>
  </si>
  <si>
    <t>06</t>
  </si>
  <si>
    <t>64 3 00 00000</t>
  </si>
  <si>
    <t>64 3 01 00000</t>
  </si>
  <si>
    <t>64 3 01 14760</t>
  </si>
  <si>
    <t>Подпрограмма "Инвентаризация и паспортизация муниципальных автомобильных дорог местного значения общего пользования муниципального образования Шумское сельское поселение Кировского муниципального района Ленинградской области"</t>
  </si>
  <si>
    <t>Основное мероприятие "Обеспечение и организация мероприятий по содержанию автомобильных дорог"</t>
  </si>
  <si>
    <t>Инвентаризация и паспортизация муниципальных автомобильных дорог местного значения</t>
  </si>
  <si>
    <t>Муниципальная программа "Благоустройство и развитие территории муниципального образования Шумское сельское поселение Кировского муниципального района Ленинградской области"</t>
  </si>
  <si>
    <t>7Т 0 00 00000</t>
  </si>
  <si>
    <t>7Т 0 01 00000</t>
  </si>
  <si>
    <t>Основное мероприятие "Организация благоустройства на территории поселения"</t>
  </si>
  <si>
    <t>7Т 0 01 15310</t>
  </si>
  <si>
    <t>Обеспечение деятельности финансовых, налоговых и таможенных органов и органов финансового (финансово-бюджетного) надзора</t>
  </si>
  <si>
    <t xml:space="preserve">Расходы на выплаты по оплате труда работников органов местного самоуправления </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</si>
  <si>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</si>
  <si>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</si>
  <si>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67 8 09 95130</t>
  </si>
  <si>
    <t>67 8 09 0000</t>
  </si>
  <si>
    <t>Обеспечение выполнения органами местного самоуправления части передаваемых полномочий бюджетами муниципальных районов и поселений</t>
  </si>
  <si>
    <t>Осуществление полномочий Кировского района на мероприятия по содержанию автомобильных дорог</t>
  </si>
  <si>
    <t>40 0 01 S0360</t>
  </si>
  <si>
    <t xml:space="preserve">Осуществление части полномочий поселений по формированию, утверждению, исполнению бюджета </t>
  </si>
  <si>
    <t>7Т 0 01 15350</t>
  </si>
  <si>
    <t>5А 0 01 S4660</t>
  </si>
  <si>
    <t>Реализация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</si>
  <si>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Резервный фонд администрации муниципального образования</t>
  </si>
  <si>
    <t>Осуществление передаваемых полномочий поселений контрольно-счетных органов поселений по осуществлению внешнего муниципального финансового контроля</t>
  </si>
  <si>
    <t>Другие вопросы в области национальной безопасности и правоохранительной деятельности</t>
  </si>
  <si>
    <t>14</t>
  </si>
  <si>
    <t>Организация благоустройства территории поселения (за исключением осуществления дорожной деятельности, капитального ремонта (ремонта) дворовых территорий и проездов к ним)</t>
  </si>
  <si>
    <t>3C 0 00 00000</t>
  </si>
  <si>
    <t>Приобретение памяток,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t>
  </si>
  <si>
    <t>98 9 09 15380</t>
  </si>
  <si>
    <t>Мероприятия по обслуживанию и текущему ремонту газораспределительной сети</t>
  </si>
  <si>
    <t xml:space="preserve">Обеспечение выполнения органами местного самоуправления отдельных государственных полномочий Ленинградской области </t>
  </si>
  <si>
    <t>67 9 09 00000</t>
  </si>
  <si>
    <t>Осуществление отдельных государственных полномочий Ленинградской области в сфере административных правоотношений</t>
  </si>
  <si>
    <t>67 9 09 71340</t>
  </si>
  <si>
    <t>Другие вопросы в области национальной экономики</t>
  </si>
  <si>
    <t>12</t>
  </si>
  <si>
    <t>Муниципальная программа "Развитие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t>
  </si>
  <si>
    <t>4Л 0 00 00000</t>
  </si>
  <si>
    <t>Основное мероприятие "Обеспечение информационной поддержки малого и среднего предпринимательства"</t>
  </si>
  <si>
    <t>4Л 0 01 00000</t>
  </si>
  <si>
    <t>Информационная поддержка малого и среднего предпринимательства</t>
  </si>
  <si>
    <t>4Л 0 01 06820</t>
  </si>
  <si>
    <t>Осуществление первичного воинского учета на территориях, где отсутствуют военные комиссариаты</t>
  </si>
  <si>
    <t>98 9 09 10310</t>
  </si>
  <si>
    <t>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t>
  </si>
  <si>
    <t>5Г 0 00 00000</t>
  </si>
  <si>
    <t>Муниципальная программа "Обеспечение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 "</t>
  </si>
  <si>
    <t>64 1 01 14780</t>
  </si>
  <si>
    <t>Мероприятия по изготовлению, получению заключения по ПСД, осуществление технадзора по ремонту дорог</t>
  </si>
  <si>
    <t>67 0 09 00000</t>
  </si>
  <si>
    <t>Обеспечение деятельности представительных органов муниципальных образований</t>
  </si>
  <si>
    <t>67 3 09 00000</t>
  </si>
  <si>
    <t>Расходы на обеспечение функций органов местного самоуправления</t>
  </si>
  <si>
    <t>67 3 09 00230</t>
  </si>
  <si>
    <t>5N 0 00 00000</t>
  </si>
  <si>
    <t>5N 0 01 00000</t>
  </si>
  <si>
    <t>5N 0 01 S4770</t>
  </si>
  <si>
    <t>Муниципальная программа "Развитие части территорий муниципального образования Шумское сельское поселение Кировского муниципального района Ленинградской области"</t>
  </si>
  <si>
    <t>Основное мероприятие "Благоустройство территорий населенных пунктов"</t>
  </si>
  <si>
    <t>98 9 09 10350</t>
  </si>
  <si>
    <t>Мероприятия по землеустройству и землепользованию</t>
  </si>
  <si>
    <t>Реализация областного закона от 28 декабря 2018 года №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t>
  </si>
  <si>
    <t>Подпрограмма "Осуществление мероприятий по предупреждению и защите населения от чрезвычайных ситуаций на территории МО Шумское сельское поселение"</t>
  </si>
  <si>
    <t>Основное мероприятие "Защита населения от чрезвычайных ситуаций"</t>
  </si>
  <si>
    <t>5Г 1 00 00000</t>
  </si>
  <si>
    <t>5Г 1 01 00000</t>
  </si>
  <si>
    <t>100</t>
  </si>
  <si>
    <t>200</t>
  </si>
  <si>
    <t>800</t>
  </si>
  <si>
    <t>500</t>
  </si>
  <si>
    <t>300</t>
  </si>
  <si>
    <t>700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</si>
  <si>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</si>
  <si>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Социальное обеспечение и иные выплаты населению</t>
  </si>
  <si>
    <t>Межбюджетные трансферты</t>
  </si>
  <si>
    <t>Обслуживание государственного (муниципального) долга</t>
  </si>
  <si>
    <t>Иные бюджетные ассигнования</t>
  </si>
  <si>
    <t>Закупка товаров, работ и услуг для обеспечения государственных (муниципальных) нужд</t>
  </si>
  <si>
    <t>Создание резерва гражданской обороны</t>
  </si>
  <si>
    <t>5Г 1 01 13760</t>
  </si>
  <si>
    <t>Субсидии юридическим лицам на возмещение части затрат организациям, предоставляющим населению банно-прачечные услуги</t>
  </si>
  <si>
    <t>98 9 09 06300</t>
  </si>
  <si>
    <t>Поддержка развития общественной инфраструктуры муниципального значения</t>
  </si>
  <si>
    <t>400</t>
  </si>
  <si>
    <t>Капитальные вложения в объекты государственной (муниципальной) собственности</t>
  </si>
  <si>
    <t>7Т 0 01 15340</t>
  </si>
  <si>
    <t>Организация и содержание мест захоронения</t>
  </si>
  <si>
    <t>64 1 01 14800</t>
  </si>
  <si>
    <t>Капитальный ремонт (ремонт) автомобильных дорог местного значения и искусственных сооружений на них</t>
  </si>
  <si>
    <t>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</si>
  <si>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Защита населения и территории от чрезвычайных ситуаций природного и техногенного характера, пожарная безопасность</t>
  </si>
  <si>
    <t xml:space="preserve">Осуществление части полномочий поселений по организации и осуществлению мероприятий по  ЧС (по созданию, содержанию и организации деятельности аварийно-спасательных служб) </t>
  </si>
  <si>
    <t>72 0 01 14670</t>
  </si>
  <si>
    <t>7Т 0 01 S4840</t>
  </si>
  <si>
    <t>Мероприятия по борьбе с борщевиком Сосновского</t>
  </si>
  <si>
    <t>Осуществление полномочий в области градостроительной деятельности в части организации и осуществления деятельности комиссии по подготовке проекта правил землепользования и застройки на территории сельских поселений</t>
  </si>
  <si>
    <t>Муниципальная программа "Противодействие экстремизму и профилактика терроризма на территории муниципального образования Шумское сельское поселение Кировского муниципального района Ленинградской области"</t>
  </si>
  <si>
    <t>Основное мероприятие "Мероприятия направленные на информирование населения по вопросам противодействия терроризму"</t>
  </si>
  <si>
    <t>3C 1 01 00000</t>
  </si>
  <si>
    <t>3C 1 01 13800</t>
  </si>
  <si>
    <t>3C 1 00 00000</t>
  </si>
  <si>
    <t>Подпрограмма "Профилактические мероприятия по предупреждению терроризма и экстремизма и защита жизни граждан, проживающих на территории МО Шумское сельское поселение от террористических и экстремистских актов"</t>
  </si>
  <si>
    <t>Муниципальная программа "Совершенствование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t>
  </si>
  <si>
    <t>Муниципальная программа "Борьба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t>
  </si>
  <si>
    <t xml:space="preserve">Ремонт автомобильных дорог общего пользования местного значения </t>
  </si>
  <si>
    <t>Иные закупки товаров, работ и услуг для обеспечения государственных (муниципальных) нужд</t>
  </si>
  <si>
    <t>64 1 01 S0140</t>
  </si>
  <si>
    <t>64 1 01 S4200</t>
  </si>
  <si>
    <t>Капитальный ремонт и ремонт автомобильных дорог общего пользования местного значения, имеющих приоритетный социально значимый характер</t>
  </si>
  <si>
    <t>98 9 09 10340</t>
  </si>
  <si>
    <t>Выполнение комплексных кадастровых работ</t>
  </si>
  <si>
    <t>7Т 0 01 15360</t>
  </si>
  <si>
    <t>Организация сбора и вывоза бытовых отходов и мусора</t>
  </si>
  <si>
    <t>98 9 09 95040</t>
  </si>
  <si>
    <t>Мероприятия, направленные на поддержку развития объектов общественной инфраструктуры, обеспечение устойчивого функционирования объектов социальной сферы, мероприятий по благоустройству территорий городских и сельских поселений Кировского муниципального района Ленинградской области</t>
  </si>
  <si>
    <t>98 9 09 16270</t>
  </si>
  <si>
    <t>Составление смет, проведение экспертиз и осуществление технического надзора</t>
  </si>
  <si>
    <t>Муниципальная программа "Оснащение мест (площадок) накопления твердых бытовых отходов емкостями для накопления твердых бытовых отходов контейнерных площадок на территории МО Шумское сельское поселение Кировского муниципального района Ленинградской области"</t>
  </si>
  <si>
    <t>51 0 00 00000</t>
  </si>
  <si>
    <t>51 0 01 00000</t>
  </si>
  <si>
    <t>Основное мероприятие "Оснащение мест (площадок) накопления твердых бытовых отходов емкостями для накопления твердых бытовых отходов контейнерных площадок"</t>
  </si>
  <si>
    <t>5Г 1 01 13940</t>
  </si>
  <si>
    <t>Создание резервов материальных средств для ликвидации чрезвычайных ситуаций</t>
  </si>
  <si>
    <t>Оснащение мест (площадок) накопления твердых коммунальных отходов емкостями для накопления</t>
  </si>
  <si>
    <t>51 0 01 S4960</t>
  </si>
  <si>
    <t>Предоставление субсидий бюджетным, автономным учреждениям и иным некоммерческим организациям</t>
  </si>
  <si>
    <t>67 1 09 55490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</si>
  <si>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</si>
  <si>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67 4 09 55490</t>
  </si>
  <si>
    <t>Исполнено за 2021 год (тысяч рублей)</t>
  </si>
  <si>
    <t>Показатели исполнения расходов бюджета муниципального образования Шумское сельское поселение Кировского муниципального района Ленинградской области за 2021 год по ведомственной структуре расходов бюджета муниципального образования Шумское сельское поселениеКировского муниципального района Ленинградской области</t>
  </si>
  <si>
    <t>Приложение №3
к решению Совета депутатов муниципального
образования Шумское сельское поселение
Кировского муниципального района
Ленинградской области
от «20»  мая 2022 г. №16</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</si>
</sst>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0.0"/>
    <numFmt numFmtId="176" formatCode="#,##0&quot; -&quot;"/>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0"/>
    <numFmt numFmtId="183" formatCode="0000"/>
    <numFmt numFmtId="184" formatCode="000"/>
    <numFmt numFmtId="185" formatCode="#,##0.0_р_."/>
    <numFmt numFmtId="186" formatCode="#,##0_р_."/>
    <numFmt numFmtId="187" formatCode="#,##0.000"/>
    <numFmt numFmtId="188" formatCode="#,##0.00&quot;р.&quot;"/>
  </numFmts>
  <fonts count="53">
    <font>
      <sz val="10"/>
      <name val="Arial Cyr"/>
      <family val="0"/>
    </font>
    <font>
      <u val="single"/>
      <sz val="10"/>
      <color indexed="12"/>
      <name val="Arial Cyr"/>
      <family val="0"/>
    </font>
    <font>
      <sz val="10"/>
      <name val="MS Sans Serif"/>
      <family val="2"/>
    </font>
    <font>
      <u val="single"/>
      <sz val="10"/>
      <color indexed="36"/>
      <name val="Arial Cyr"/>
      <family val="0"/>
    </font>
    <font>
      <b/>
      <sz val="10"/>
      <name val="Arial Cyr"/>
      <family val="0"/>
    </font>
    <font>
      <b/>
      <sz val="20"/>
      <name val="Times New Roman Cyr"/>
      <family val="1"/>
    </font>
    <font>
      <b/>
      <sz val="12"/>
      <name val="Arial Cyr"/>
      <family val="0"/>
    </font>
    <font>
      <b/>
      <sz val="14"/>
      <name val="Arial Cyr"/>
      <family val="2"/>
    </font>
    <font>
      <b/>
      <sz val="14"/>
      <name val="Times New Roman CYR"/>
      <family val="1"/>
    </font>
    <font>
      <b/>
      <i/>
      <sz val="14"/>
      <name val="Arial Cyr"/>
      <family val="2"/>
    </font>
    <font>
      <sz val="14"/>
      <name val="Arial Cyr"/>
      <family val="0"/>
    </font>
    <font>
      <i/>
      <sz val="14"/>
      <name val="Arial Cyr"/>
      <family val="2"/>
    </font>
    <font>
      <sz val="12"/>
      <name val="Arial Cyr"/>
      <family val="0"/>
    </font>
    <font>
      <b/>
      <sz val="16"/>
      <name val="Arial Cyr"/>
      <family val="2"/>
    </font>
    <font>
      <i/>
      <sz val="10"/>
      <name val="Times New Roman Cyr"/>
      <family val="0"/>
    </font>
    <font>
      <sz val="10"/>
      <name val="Arial"/>
      <family val="2"/>
    </font>
    <font>
      <sz val="16"/>
      <color indexed="8"/>
      <name val="Arial"/>
      <family val="2"/>
    </font>
    <font>
      <i/>
      <sz val="14"/>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right style="double"/>
      <top style="thin"/>
      <bottom style="double"/>
    </border>
    <border>
      <left style="medium"/>
      <right style="thin"/>
      <top style="double"/>
      <bottom style="medium"/>
    </border>
    <border>
      <left style="thin"/>
      <right>
        <color indexed="63"/>
      </right>
      <top style="double"/>
      <bottom style="medium"/>
    </border>
    <border>
      <left style="medium"/>
      <right style="thin"/>
      <top style="medium"/>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thin"/>
      <top style="medium"/>
      <bottom style="medium"/>
    </border>
    <border>
      <left style="medium"/>
      <right style="medium"/>
      <top style="medium"/>
      <bottom>
        <color indexed="63"/>
      </bottom>
    </border>
    <border>
      <left>
        <color indexed="63"/>
      </left>
      <right style="double"/>
      <top style="medium"/>
      <bottom>
        <color indexed="63"/>
      </bottom>
    </border>
    <border>
      <left style="double"/>
      <right style="double"/>
      <top style="medium"/>
      <bottom>
        <color indexed="63"/>
      </bottom>
    </border>
    <border>
      <left style="double"/>
      <right style="double"/>
      <top style="double"/>
      <bottom>
        <color indexed="63"/>
      </bottom>
    </border>
    <border>
      <left style="thin"/>
      <right>
        <color indexed="63"/>
      </right>
      <top style="medium"/>
      <bottom style="medium"/>
    </border>
    <border>
      <left style="medium"/>
      <right style="thin"/>
      <top>
        <color indexed="63"/>
      </top>
      <bottom>
        <color indexed="63"/>
      </bottom>
    </border>
    <border>
      <left style="hair"/>
      <right style="hair"/>
      <top style="hair"/>
      <bottom style="hair"/>
    </border>
    <border>
      <left style="hair"/>
      <right style="hair"/>
      <top style="thin"/>
      <bottom style="hair"/>
    </border>
    <border>
      <left style="hair"/>
      <right style="hair"/>
      <top style="hair"/>
      <bottom style="thin"/>
    </border>
    <border>
      <left style="hair"/>
      <right style="hair"/>
      <top style="thin"/>
      <bottom style="thin"/>
    </border>
    <border>
      <left style="hair"/>
      <right style="hair"/>
      <top style="thin"/>
      <bottom style="hair">
        <color indexed="8"/>
      </bottom>
    </border>
    <border>
      <left style="hair"/>
      <right style="hair"/>
      <top style="hair">
        <color indexed="8"/>
      </top>
      <bottom style="thin"/>
    </border>
    <border>
      <left style="hair"/>
      <right style="hair"/>
      <top>
        <color indexed="63"/>
      </top>
      <bottom style="thin"/>
    </border>
    <border>
      <left style="medium"/>
      <right style="hair"/>
      <top style="medium"/>
      <bottom style="medium"/>
    </border>
    <border>
      <left style="hair"/>
      <right style="hair"/>
      <top style="medium"/>
      <bottom style="medium"/>
    </border>
    <border>
      <left style="medium"/>
      <right style="hair"/>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style="hair"/>
    </border>
    <border>
      <left style="hair"/>
      <right style="hair"/>
      <top>
        <color indexed="63"/>
      </top>
      <bottom style="hair"/>
    </border>
    <border>
      <left style="medium"/>
      <right style="hair"/>
      <top style="hair"/>
      <bottom style="thin"/>
    </border>
    <border>
      <left style="medium"/>
      <right>
        <color indexed="63"/>
      </right>
      <top style="thin"/>
      <bottom style="hair"/>
    </border>
    <border>
      <left style="medium"/>
      <right style="hair"/>
      <top style="hair"/>
      <bottom style="hair"/>
    </border>
    <border>
      <left style="medium"/>
      <right style="hair"/>
      <top style="thin">
        <color indexed="8"/>
      </top>
      <bottom style="hair">
        <color indexed="8"/>
      </bottom>
    </border>
    <border>
      <left style="medium"/>
      <right>
        <color indexed="63"/>
      </right>
      <top>
        <color indexed="63"/>
      </top>
      <bottom>
        <color indexed="63"/>
      </bottom>
    </border>
    <border>
      <left style="medium"/>
      <right style="hair"/>
      <top style="thin"/>
      <bottom style="thin"/>
    </border>
    <border>
      <left style="medium"/>
      <right>
        <color indexed="63"/>
      </right>
      <top style="thin"/>
      <bottom>
        <color indexed="63"/>
      </bottom>
    </border>
    <border>
      <left style="hair"/>
      <right style="hair"/>
      <top style="thin"/>
      <bottom>
        <color indexed="63"/>
      </bottom>
    </border>
    <border>
      <left style="medium"/>
      <right>
        <color indexed="63"/>
      </right>
      <top style="thin"/>
      <bottom style="hair">
        <color indexed="8"/>
      </bottom>
    </border>
    <border>
      <left style="medium"/>
      <right style="hair"/>
      <top style="hair">
        <color indexed="8"/>
      </top>
      <bottom style="thin"/>
    </border>
    <border>
      <left style="hair"/>
      <right style="hair"/>
      <top>
        <color indexed="63"/>
      </top>
      <bottom>
        <color indexed="63"/>
      </bottom>
    </border>
    <border>
      <left style="medium"/>
      <right style="hair"/>
      <top style="thin"/>
      <bottom style="hair"/>
    </border>
    <border>
      <left style="thin">
        <color indexed="8"/>
      </left>
      <right>
        <color indexed="63"/>
      </right>
      <top style="thin"/>
      <bottom style="hair"/>
    </border>
    <border>
      <left style="thin">
        <color indexed="8"/>
      </left>
      <right>
        <color indexed="63"/>
      </right>
      <top style="thin"/>
      <bottom style="thin"/>
    </border>
    <border>
      <left>
        <color indexed="63"/>
      </left>
      <right>
        <color indexed="63"/>
      </right>
      <top>
        <color indexed="63"/>
      </top>
      <bottom style="thin"/>
    </border>
    <border>
      <left style="medium"/>
      <right>
        <color indexed="63"/>
      </right>
      <top style="hair"/>
      <bottom style="thin"/>
    </border>
    <border>
      <left style="medium"/>
      <right style="hair"/>
      <top style="hair"/>
      <bottom>
        <color indexed="63"/>
      </bottom>
    </border>
    <border>
      <left style="hair"/>
      <right style="hair"/>
      <top style="hair"/>
      <bottom>
        <color indexed="63"/>
      </bottom>
    </border>
    <border>
      <left>
        <color indexed="63"/>
      </left>
      <right style="hair"/>
      <top style="thin"/>
      <bottom style="hair"/>
    </border>
    <border>
      <left>
        <color indexed="63"/>
      </left>
      <right style="hair"/>
      <top style="thin"/>
      <bottom style="thin"/>
    </border>
    <border>
      <left style="medium"/>
      <right style="hair"/>
      <top style="thin"/>
      <bottom>
        <color indexed="63"/>
      </bottom>
    </border>
    <border>
      <left>
        <color indexed="63"/>
      </left>
      <right style="hair"/>
      <top style="thin"/>
      <bottom>
        <color indexed="63"/>
      </bottom>
    </border>
    <border>
      <left style="hair"/>
      <right style="hair"/>
      <top style="thin">
        <color indexed="8"/>
      </top>
      <bottom style="hair">
        <color indexed="8"/>
      </bottom>
    </border>
    <border>
      <left>
        <color indexed="63"/>
      </left>
      <right style="hair"/>
      <top style="thin">
        <color indexed="8"/>
      </top>
      <bottom style="hair">
        <color indexed="8"/>
      </bottom>
    </border>
    <border>
      <left>
        <color indexed="63"/>
      </left>
      <right style="hair"/>
      <top style="hair">
        <color indexed="8"/>
      </top>
      <bottom style="thin"/>
    </border>
    <border>
      <left style="hair"/>
      <right style="hair"/>
      <top style="hair"/>
      <bottom style="medium"/>
    </border>
    <border>
      <left style="medium"/>
      <right style="medium"/>
      <top style="medium"/>
      <bottom style="medium"/>
    </border>
    <border>
      <left style="medium"/>
      <right style="medium"/>
      <top style="thin"/>
      <bottom style="double"/>
    </border>
    <border>
      <left>
        <color indexed="63"/>
      </left>
      <right style="double"/>
      <top style="thin"/>
      <bottom style="double"/>
    </border>
    <border>
      <left style="medium"/>
      <right style="hair"/>
      <top style="double"/>
      <bottom style="medium"/>
    </border>
    <border>
      <left style="hair"/>
      <right style="hair"/>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ont="0" applyFill="0" applyBorder="0" applyAlignment="0" applyProtection="0"/>
    <xf numFmtId="0" fontId="3"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93">
    <xf numFmtId="0" fontId="0" fillId="0" borderId="0" xfId="0" applyAlignment="1">
      <alignment/>
    </xf>
    <xf numFmtId="0" fontId="0" fillId="33" borderId="0" xfId="0" applyFill="1" applyAlignment="1">
      <alignment/>
    </xf>
    <xf numFmtId="0" fontId="6" fillId="33" borderId="0" xfId="0" applyFont="1" applyFill="1" applyAlignment="1">
      <alignment vertical="center"/>
    </xf>
    <xf numFmtId="174" fontId="0" fillId="33" borderId="0" xfId="0" applyNumberFormat="1" applyFill="1" applyAlignment="1">
      <alignment/>
    </xf>
    <xf numFmtId="0" fontId="6" fillId="33" borderId="0" xfId="0" applyFont="1" applyFill="1" applyAlignment="1">
      <alignment/>
    </xf>
    <xf numFmtId="0" fontId="14" fillId="33" borderId="10" xfId="53" applyNumberFormat="1" applyFont="1" applyFill="1" applyBorder="1" applyAlignment="1" applyProtection="1">
      <alignment horizontal="center" vertical="center" wrapText="1"/>
      <protection/>
    </xf>
    <xf numFmtId="0" fontId="8" fillId="33" borderId="11" xfId="53" applyNumberFormat="1" applyFont="1" applyFill="1" applyBorder="1" applyAlignment="1" applyProtection="1">
      <alignment horizontal="center" vertical="center" wrapText="1"/>
      <protection/>
    </xf>
    <xf numFmtId="0" fontId="8" fillId="33" borderId="12" xfId="53" applyNumberFormat="1" applyFont="1" applyFill="1" applyBorder="1" applyAlignment="1" applyProtection="1">
      <alignment horizontal="center" vertical="center" wrapText="1"/>
      <protection/>
    </xf>
    <xf numFmtId="0" fontId="8" fillId="33" borderId="13" xfId="53" applyNumberFormat="1" applyFont="1" applyFill="1" applyBorder="1" applyAlignment="1" applyProtection="1">
      <alignment horizontal="center" vertical="center" wrapText="1"/>
      <protection/>
    </xf>
    <xf numFmtId="0" fontId="8" fillId="33" borderId="14" xfId="53" applyNumberFormat="1" applyFont="1" applyFill="1" applyBorder="1" applyAlignment="1" applyProtection="1">
      <alignment horizontal="center" vertical="center" wrapText="1"/>
      <protection/>
    </xf>
    <xf numFmtId="0" fontId="8" fillId="33" borderId="15" xfId="53" applyNumberFormat="1" applyFont="1" applyFill="1" applyBorder="1" applyAlignment="1" applyProtection="1">
      <alignment horizontal="center" vertical="center" wrapText="1"/>
      <protection/>
    </xf>
    <xf numFmtId="0" fontId="8" fillId="33" borderId="16" xfId="53" applyNumberFormat="1" applyFont="1" applyFill="1" applyBorder="1" applyAlignment="1" applyProtection="1">
      <alignment horizontal="center" vertical="center" wrapText="1"/>
      <protection/>
    </xf>
    <xf numFmtId="0" fontId="16" fillId="33" borderId="17" xfId="0" applyFont="1" applyFill="1" applyBorder="1" applyAlignment="1">
      <alignment horizontal="center" vertical="center"/>
    </xf>
    <xf numFmtId="0" fontId="16" fillId="33" borderId="18" xfId="0" applyFont="1" applyFill="1" applyBorder="1" applyAlignment="1">
      <alignment horizontal="center" vertical="center"/>
    </xf>
    <xf numFmtId="0" fontId="16" fillId="33" borderId="19" xfId="0" applyFont="1" applyFill="1" applyBorder="1" applyAlignment="1">
      <alignment horizontal="center" vertical="center"/>
    </xf>
    <xf numFmtId="0" fontId="4" fillId="33" borderId="20" xfId="0" applyFont="1" applyFill="1" applyBorder="1" applyAlignment="1">
      <alignment horizontal="center" vertical="center" wrapText="1"/>
    </xf>
    <xf numFmtId="0" fontId="15"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vertical="center"/>
    </xf>
    <xf numFmtId="0" fontId="0" fillId="33" borderId="15" xfId="0" applyFill="1" applyBorder="1" applyAlignment="1">
      <alignment horizontal="center" vertical="center"/>
    </xf>
    <xf numFmtId="49" fontId="5" fillId="33" borderId="0" xfId="53" applyNumberFormat="1" applyFont="1" applyFill="1" applyBorder="1" applyAlignment="1" applyProtection="1">
      <alignment horizontal="center" vertical="center" wrapText="1"/>
      <protection/>
    </xf>
    <xf numFmtId="175" fontId="10" fillId="0" borderId="23" xfId="0" applyNumberFormat="1" applyFont="1" applyFill="1" applyBorder="1" applyAlignment="1">
      <alignment horizontal="right"/>
    </xf>
    <xf numFmtId="175" fontId="7" fillId="0" borderId="24" xfId="0" applyNumberFormat="1" applyFont="1" applyFill="1" applyBorder="1" applyAlignment="1">
      <alignment horizontal="right"/>
    </xf>
    <xf numFmtId="175" fontId="10" fillId="0" borderId="25" xfId="0" applyNumberFormat="1" applyFont="1" applyFill="1" applyBorder="1" applyAlignment="1">
      <alignment horizontal="right"/>
    </xf>
    <xf numFmtId="175" fontId="7" fillId="0" borderId="26" xfId="0" applyNumberFormat="1" applyFont="1" applyFill="1" applyBorder="1" applyAlignment="1">
      <alignment horizontal="right"/>
    </xf>
    <xf numFmtId="175" fontId="7" fillId="0" borderId="27" xfId="0" applyNumberFormat="1" applyFont="1" applyFill="1" applyBorder="1" applyAlignment="1">
      <alignment horizontal="right"/>
    </xf>
    <xf numFmtId="175" fontId="10" fillId="0" borderId="28" xfId="0" applyNumberFormat="1" applyFont="1" applyFill="1" applyBorder="1" applyAlignment="1">
      <alignment horizontal="right"/>
    </xf>
    <xf numFmtId="175" fontId="9" fillId="0" borderId="26" xfId="0" applyNumberFormat="1" applyFont="1" applyFill="1" applyBorder="1" applyAlignment="1">
      <alignment horizontal="right"/>
    </xf>
    <xf numFmtId="175" fontId="9" fillId="0" borderId="29" xfId="0" applyNumberFormat="1" applyFont="1" applyFill="1" applyBorder="1" applyAlignment="1">
      <alignment horizontal="right"/>
    </xf>
    <xf numFmtId="175" fontId="9" fillId="0" borderId="24" xfId="0" applyNumberFormat="1" applyFont="1" applyFill="1" applyBorder="1" applyAlignment="1">
      <alignment horizontal="right"/>
    </xf>
    <xf numFmtId="175" fontId="10" fillId="0" borderId="29" xfId="0" applyNumberFormat="1" applyFont="1" applyFill="1" applyBorder="1" applyAlignment="1">
      <alignment horizontal="right"/>
    </xf>
    <xf numFmtId="175" fontId="9" fillId="0" borderId="26" xfId="0" applyNumberFormat="1" applyFont="1" applyFill="1" applyBorder="1" applyAlignment="1">
      <alignment horizontal="right"/>
    </xf>
    <xf numFmtId="0" fontId="9" fillId="0" borderId="30" xfId="0" applyFont="1" applyFill="1" applyBorder="1" applyAlignment="1">
      <alignment horizontal="left" wrapText="1"/>
    </xf>
    <xf numFmtId="0" fontId="9" fillId="0" borderId="31" xfId="0" applyFont="1" applyFill="1" applyBorder="1" applyAlignment="1">
      <alignment horizontal="center"/>
    </xf>
    <xf numFmtId="0" fontId="9" fillId="0" borderId="31" xfId="0" applyFont="1" applyFill="1" applyBorder="1" applyAlignment="1">
      <alignment horizontal="right"/>
    </xf>
    <xf numFmtId="0" fontId="9" fillId="0" borderId="32" xfId="0" applyFont="1" applyFill="1" applyBorder="1" applyAlignment="1">
      <alignment horizontal="left" wrapText="1"/>
    </xf>
    <xf numFmtId="0" fontId="9" fillId="0" borderId="29" xfId="0" applyFont="1" applyFill="1" applyBorder="1" applyAlignment="1">
      <alignment horizontal="center"/>
    </xf>
    <xf numFmtId="0" fontId="9" fillId="0" borderId="29" xfId="0" applyFont="1" applyFill="1" applyBorder="1" applyAlignment="1">
      <alignment horizontal="right"/>
    </xf>
    <xf numFmtId="0" fontId="9" fillId="0" borderId="33" xfId="0" applyFont="1" applyFill="1" applyBorder="1" applyAlignment="1">
      <alignment horizontal="left" wrapText="1"/>
    </xf>
    <xf numFmtId="0" fontId="9" fillId="0" borderId="26" xfId="0" applyFont="1" applyFill="1" applyBorder="1" applyAlignment="1">
      <alignment horizontal="center"/>
    </xf>
    <xf numFmtId="0" fontId="9" fillId="0" borderId="34" xfId="0" applyFont="1" applyFill="1" applyBorder="1" applyAlignment="1">
      <alignment horizontal="left" wrapText="1"/>
    </xf>
    <xf numFmtId="0" fontId="9" fillId="0" borderId="26" xfId="0" applyFont="1" applyFill="1" applyBorder="1" applyAlignment="1">
      <alignment horizontal="right"/>
    </xf>
    <xf numFmtId="0" fontId="9" fillId="0" borderId="35" xfId="0" applyFont="1" applyFill="1" applyBorder="1" applyAlignment="1">
      <alignment horizontal="left" wrapText="1"/>
    </xf>
    <xf numFmtId="0" fontId="7" fillId="0" borderId="36" xfId="0" applyFont="1" applyFill="1" applyBorder="1" applyAlignment="1">
      <alignment horizontal="center"/>
    </xf>
    <xf numFmtId="0" fontId="9" fillId="0" borderId="36" xfId="0" applyFont="1" applyFill="1" applyBorder="1" applyAlignment="1">
      <alignment horizontal="center"/>
    </xf>
    <xf numFmtId="0" fontId="9" fillId="0" borderId="36" xfId="0" applyFont="1" applyFill="1" applyBorder="1" applyAlignment="1">
      <alignment horizontal="right"/>
    </xf>
    <xf numFmtId="0" fontId="10" fillId="0" borderId="37" xfId="0" applyFont="1" applyFill="1" applyBorder="1" applyAlignment="1">
      <alignment horizontal="left" wrapText="1"/>
    </xf>
    <xf numFmtId="0" fontId="10" fillId="0" borderId="25" xfId="0" applyFont="1" applyFill="1" applyBorder="1" applyAlignment="1">
      <alignment horizontal="center"/>
    </xf>
    <xf numFmtId="0" fontId="10" fillId="0" borderId="25" xfId="0" applyFont="1" applyFill="1" applyBorder="1" applyAlignment="1">
      <alignment horizontal="right"/>
    </xf>
    <xf numFmtId="0" fontId="9" fillId="0" borderId="38" xfId="0" applyFont="1" applyFill="1" applyBorder="1" applyAlignment="1">
      <alignment horizontal="left" wrapText="1"/>
    </xf>
    <xf numFmtId="0" fontId="7" fillId="0" borderId="24" xfId="0" applyFont="1" applyFill="1" applyBorder="1" applyAlignment="1">
      <alignment horizontal="center"/>
    </xf>
    <xf numFmtId="0" fontId="9" fillId="0" borderId="24" xfId="0" applyFont="1" applyFill="1" applyBorder="1" applyAlignment="1">
      <alignment horizontal="center"/>
    </xf>
    <xf numFmtId="0" fontId="7" fillId="0" borderId="24" xfId="0" applyFont="1" applyFill="1" applyBorder="1" applyAlignment="1">
      <alignment horizontal="right"/>
    </xf>
    <xf numFmtId="0" fontId="10" fillId="0" borderId="39" xfId="0" applyFont="1" applyFill="1" applyBorder="1" applyAlignment="1">
      <alignment horizontal="left" wrapText="1"/>
    </xf>
    <xf numFmtId="0" fontId="10" fillId="0" borderId="23" xfId="0" applyFont="1" applyFill="1" applyBorder="1" applyAlignment="1">
      <alignment horizontal="center"/>
    </xf>
    <xf numFmtId="0" fontId="10" fillId="0" borderId="23" xfId="0" applyFont="1" applyFill="1" applyBorder="1" applyAlignment="1">
      <alignment horizontal="right"/>
    </xf>
    <xf numFmtId="175" fontId="10" fillId="0" borderId="23" xfId="0" applyNumberFormat="1" applyFont="1" applyFill="1" applyBorder="1" applyAlignment="1">
      <alignment horizontal="right"/>
    </xf>
    <xf numFmtId="0" fontId="9" fillId="0" borderId="40" xfId="0" applyFont="1" applyFill="1" applyBorder="1" applyAlignment="1">
      <alignment horizontal="left" wrapText="1"/>
    </xf>
    <xf numFmtId="0" fontId="7" fillId="0" borderId="26" xfId="0" applyFont="1" applyFill="1" applyBorder="1" applyAlignment="1">
      <alignment horizontal="center"/>
    </xf>
    <xf numFmtId="49" fontId="9" fillId="0" borderId="41" xfId="0" applyNumberFormat="1" applyFont="1" applyFill="1" applyBorder="1" applyAlignment="1">
      <alignment horizontal="left" wrapText="1"/>
    </xf>
    <xf numFmtId="175" fontId="9" fillId="0" borderId="36" xfId="0" applyNumberFormat="1" applyFont="1" applyFill="1" applyBorder="1" applyAlignment="1">
      <alignment horizontal="right"/>
    </xf>
    <xf numFmtId="0" fontId="10" fillId="0" borderId="42" xfId="0" applyFont="1" applyFill="1" applyBorder="1" applyAlignment="1">
      <alignment horizontal="left" wrapText="1"/>
    </xf>
    <xf numFmtId="175" fontId="10" fillId="0" borderId="25" xfId="0" applyNumberFormat="1" applyFont="1" applyFill="1" applyBorder="1" applyAlignment="1">
      <alignment horizontal="right"/>
    </xf>
    <xf numFmtId="0" fontId="9" fillId="0" borderId="34" xfId="0" applyFont="1" applyFill="1" applyBorder="1" applyAlignment="1">
      <alignment horizontal="left" wrapText="1"/>
    </xf>
    <xf numFmtId="0" fontId="9" fillId="0" borderId="26" xfId="0" applyFont="1" applyFill="1" applyBorder="1" applyAlignment="1">
      <alignment horizontal="center"/>
    </xf>
    <xf numFmtId="0" fontId="10" fillId="0" borderId="26" xfId="0" applyFont="1" applyFill="1" applyBorder="1" applyAlignment="1">
      <alignment horizontal="center"/>
    </xf>
    <xf numFmtId="0" fontId="9" fillId="0" borderId="26" xfId="0" applyFont="1" applyFill="1" applyBorder="1" applyAlignment="1">
      <alignment horizontal="right"/>
    </xf>
    <xf numFmtId="0" fontId="9" fillId="0" borderId="43" xfId="0" applyFont="1" applyFill="1" applyBorder="1" applyAlignment="1">
      <alignment horizontal="left" wrapText="1"/>
    </xf>
    <xf numFmtId="0" fontId="7" fillId="0" borderId="44" xfId="0" applyFont="1" applyFill="1" applyBorder="1" applyAlignment="1">
      <alignment horizontal="center"/>
    </xf>
    <xf numFmtId="0" fontId="9" fillId="0" borderId="44" xfId="0" applyFont="1" applyFill="1" applyBorder="1" applyAlignment="1">
      <alignment horizontal="center"/>
    </xf>
    <xf numFmtId="0" fontId="10" fillId="0" borderId="44" xfId="0" applyFont="1" applyFill="1" applyBorder="1" applyAlignment="1">
      <alignment horizontal="center"/>
    </xf>
    <xf numFmtId="0" fontId="9" fillId="0" borderId="44" xfId="0" applyFont="1" applyFill="1" applyBorder="1" applyAlignment="1">
      <alignment horizontal="right"/>
    </xf>
    <xf numFmtId="0" fontId="10" fillId="0" borderId="25" xfId="0" applyFont="1" applyFill="1" applyBorder="1" applyAlignment="1">
      <alignment horizontal="center"/>
    </xf>
    <xf numFmtId="0" fontId="10" fillId="0" borderId="25" xfId="0" applyFont="1" applyFill="1" applyBorder="1" applyAlignment="1">
      <alignment horizontal="right"/>
    </xf>
    <xf numFmtId="0" fontId="7" fillId="0" borderId="26" xfId="0" applyFont="1" applyFill="1" applyBorder="1" applyAlignment="1">
      <alignment horizontal="center"/>
    </xf>
    <xf numFmtId="0" fontId="10" fillId="0" borderId="26" xfId="0" applyFont="1" applyFill="1" applyBorder="1" applyAlignment="1">
      <alignment horizontal="center"/>
    </xf>
    <xf numFmtId="0" fontId="9" fillId="0" borderId="45" xfId="0" applyFont="1" applyFill="1" applyBorder="1" applyAlignment="1">
      <alignment horizontal="left" wrapText="1"/>
    </xf>
    <xf numFmtId="0" fontId="9" fillId="0" borderId="27" xfId="0" applyFont="1" applyFill="1" applyBorder="1" applyAlignment="1">
      <alignment horizontal="center"/>
    </xf>
    <xf numFmtId="0" fontId="10" fillId="0" borderId="46" xfId="0" applyFont="1" applyFill="1" applyBorder="1" applyAlignment="1">
      <alignment horizontal="left" wrapText="1"/>
    </xf>
    <xf numFmtId="0" fontId="10" fillId="0" borderId="29" xfId="0" applyFont="1" applyFill="1" applyBorder="1" applyAlignment="1">
      <alignment horizontal="center"/>
    </xf>
    <xf numFmtId="0" fontId="10" fillId="0" borderId="28" xfId="0" applyFont="1" applyFill="1" applyBorder="1" applyAlignment="1">
      <alignment horizontal="center"/>
    </xf>
    <xf numFmtId="175" fontId="9" fillId="0" borderId="24" xfId="0" applyNumberFormat="1" applyFont="1" applyFill="1" applyBorder="1" applyAlignment="1">
      <alignment horizontal="right"/>
    </xf>
    <xf numFmtId="0" fontId="7" fillId="0" borderId="29" xfId="0" applyFont="1" applyFill="1" applyBorder="1" applyAlignment="1">
      <alignment horizontal="center"/>
    </xf>
    <xf numFmtId="175" fontId="9" fillId="0" borderId="29" xfId="0" applyNumberFormat="1" applyFont="1" applyFill="1" applyBorder="1" applyAlignment="1">
      <alignment horizontal="right"/>
    </xf>
    <xf numFmtId="0" fontId="7" fillId="0" borderId="24" xfId="0" applyFont="1" applyFill="1" applyBorder="1" applyAlignment="1">
      <alignment horizontal="center"/>
    </xf>
    <xf numFmtId="0" fontId="10" fillId="0" borderId="47" xfId="0" applyFont="1" applyFill="1" applyBorder="1" applyAlignment="1">
      <alignment horizontal="center"/>
    </xf>
    <xf numFmtId="0" fontId="9" fillId="0" borderId="43" xfId="0" applyFont="1" applyFill="1" applyBorder="1" applyAlignment="1">
      <alignment horizontal="left" wrapText="1"/>
    </xf>
    <xf numFmtId="0" fontId="9" fillId="0" borderId="44" xfId="0" applyFont="1" applyFill="1" applyBorder="1" applyAlignment="1">
      <alignment horizontal="center"/>
    </xf>
    <xf numFmtId="0" fontId="7" fillId="0" borderId="44" xfId="0" applyFont="1" applyFill="1" applyBorder="1" applyAlignment="1">
      <alignment horizontal="center"/>
    </xf>
    <xf numFmtId="0" fontId="10" fillId="0" borderId="44" xfId="0" applyFont="1" applyFill="1" applyBorder="1" applyAlignment="1">
      <alignment horizontal="center"/>
    </xf>
    <xf numFmtId="175" fontId="9" fillId="0" borderId="44" xfId="0" applyNumberFormat="1" applyFont="1" applyFill="1" applyBorder="1" applyAlignment="1">
      <alignment horizontal="right"/>
    </xf>
    <xf numFmtId="0" fontId="9" fillId="0" borderId="24" xfId="0" applyFont="1" applyFill="1" applyBorder="1" applyAlignment="1">
      <alignment horizontal="center"/>
    </xf>
    <xf numFmtId="0" fontId="10" fillId="0" borderId="35" xfId="0" applyFont="1" applyFill="1" applyBorder="1" applyAlignment="1">
      <alignment horizontal="left" wrapText="1"/>
    </xf>
    <xf numFmtId="175" fontId="10" fillId="0" borderId="29" xfId="0" applyNumberFormat="1" applyFont="1" applyFill="1" applyBorder="1" applyAlignment="1">
      <alignment horizontal="right"/>
    </xf>
    <xf numFmtId="175" fontId="7" fillId="0" borderId="29" xfId="0" applyNumberFormat="1" applyFont="1" applyFill="1" applyBorder="1" applyAlignment="1">
      <alignment horizontal="right"/>
    </xf>
    <xf numFmtId="175" fontId="7" fillId="0" borderId="26" xfId="0" applyNumberFormat="1" applyFont="1" applyFill="1" applyBorder="1" applyAlignment="1">
      <alignment horizontal="right"/>
    </xf>
    <xf numFmtId="0" fontId="9" fillId="0" borderId="48" xfId="0" applyFont="1" applyFill="1" applyBorder="1" applyAlignment="1">
      <alignment horizontal="left" wrapText="1"/>
    </xf>
    <xf numFmtId="0" fontId="7" fillId="0" borderId="34" xfId="0" applyFont="1" applyFill="1" applyBorder="1" applyAlignment="1">
      <alignment horizontal="left" wrapText="1"/>
    </xf>
    <xf numFmtId="0" fontId="9" fillId="0" borderId="38" xfId="0" applyFont="1" applyFill="1" applyBorder="1" applyAlignment="1">
      <alignment horizontal="left" wrapText="1"/>
    </xf>
    <xf numFmtId="0" fontId="10" fillId="0" borderId="24" xfId="0" applyFont="1" applyFill="1" applyBorder="1" applyAlignment="1">
      <alignment horizontal="center"/>
    </xf>
    <xf numFmtId="175" fontId="7" fillId="0" borderId="24" xfId="0" applyNumberFormat="1" applyFont="1" applyFill="1" applyBorder="1" applyAlignment="1">
      <alignment horizontal="right"/>
    </xf>
    <xf numFmtId="0" fontId="10" fillId="0" borderId="39" xfId="0" applyFont="1" applyFill="1" applyBorder="1" applyAlignment="1">
      <alignment horizontal="left" wrapText="1"/>
    </xf>
    <xf numFmtId="0" fontId="10" fillId="0" borderId="23" xfId="0" applyFont="1" applyFill="1" applyBorder="1" applyAlignment="1">
      <alignment horizontal="center"/>
    </xf>
    <xf numFmtId="0" fontId="10" fillId="0" borderId="37" xfId="0" applyFont="1" applyFill="1" applyBorder="1" applyAlignment="1">
      <alignment horizontal="left" wrapText="1"/>
    </xf>
    <xf numFmtId="0" fontId="7" fillId="0" borderId="38" xfId="0" applyFont="1" applyFill="1" applyBorder="1" applyAlignment="1">
      <alignment horizontal="left" wrapText="1"/>
    </xf>
    <xf numFmtId="49" fontId="9" fillId="0" borderId="49" xfId="0" applyNumberFormat="1" applyFont="1" applyFill="1" applyBorder="1" applyAlignment="1">
      <alignment horizontal="left" wrapText="1"/>
    </xf>
    <xf numFmtId="0" fontId="9" fillId="0" borderId="41" xfId="0" applyFont="1" applyFill="1" applyBorder="1" applyAlignment="1">
      <alignment horizontal="left" wrapText="1"/>
    </xf>
    <xf numFmtId="0" fontId="9" fillId="0" borderId="29" xfId="0" applyFont="1" applyFill="1" applyBorder="1" applyAlignment="1">
      <alignment horizontal="center"/>
    </xf>
    <xf numFmtId="0" fontId="10" fillId="0" borderId="36" xfId="0" applyFont="1" applyFill="1" applyBorder="1" applyAlignment="1">
      <alignment horizontal="center"/>
    </xf>
    <xf numFmtId="175" fontId="7" fillId="0" borderId="36" xfId="0" applyNumberFormat="1" applyFont="1" applyFill="1" applyBorder="1" applyAlignment="1">
      <alignment horizontal="right"/>
    </xf>
    <xf numFmtId="0" fontId="10" fillId="0" borderId="47" xfId="0" applyFont="1" applyFill="1" applyBorder="1" applyAlignment="1">
      <alignment horizontal="center"/>
    </xf>
    <xf numFmtId="0" fontId="7" fillId="0" borderId="27" xfId="0" applyFont="1" applyFill="1" applyBorder="1" applyAlignment="1">
      <alignment horizontal="center"/>
    </xf>
    <xf numFmtId="0" fontId="9" fillId="0" borderId="27" xfId="0" applyFont="1" applyFill="1" applyBorder="1" applyAlignment="1">
      <alignment horizontal="center"/>
    </xf>
    <xf numFmtId="175" fontId="9" fillId="0" borderId="27" xfId="0" applyNumberFormat="1" applyFont="1" applyFill="1" applyBorder="1" applyAlignment="1">
      <alignment horizontal="right"/>
    </xf>
    <xf numFmtId="0" fontId="10" fillId="0" borderId="28" xfId="0" applyFont="1" applyFill="1" applyBorder="1" applyAlignment="1">
      <alignment horizontal="center"/>
    </xf>
    <xf numFmtId="0" fontId="10" fillId="0" borderId="28" xfId="0" applyFont="1" applyFill="1" applyBorder="1" applyAlignment="1">
      <alignment horizontal="right"/>
    </xf>
    <xf numFmtId="0" fontId="10" fillId="0" borderId="29" xfId="0" applyFont="1" applyFill="1" applyBorder="1" applyAlignment="1">
      <alignment horizontal="center"/>
    </xf>
    <xf numFmtId="175" fontId="7" fillId="0" borderId="29" xfId="0" applyNumberFormat="1" applyFont="1" applyFill="1" applyBorder="1" applyAlignment="1">
      <alignment horizontal="right"/>
    </xf>
    <xf numFmtId="0" fontId="9" fillId="0" borderId="50" xfId="0" applyFont="1" applyFill="1" applyBorder="1" applyAlignment="1">
      <alignment horizontal="left" wrapText="1"/>
    </xf>
    <xf numFmtId="0" fontId="9" fillId="0" borderId="51" xfId="0" applyFont="1" applyFill="1" applyBorder="1" applyAlignment="1">
      <alignment horizontal="left" wrapText="1"/>
    </xf>
    <xf numFmtId="0" fontId="7" fillId="0" borderId="25" xfId="0" applyFont="1" applyFill="1" applyBorder="1" applyAlignment="1">
      <alignment horizontal="center"/>
    </xf>
    <xf numFmtId="0" fontId="9" fillId="0" borderId="33" xfId="0" applyFont="1" applyFill="1" applyBorder="1" applyAlignment="1">
      <alignment horizontal="left" wrapText="1"/>
    </xf>
    <xf numFmtId="175" fontId="7" fillId="0" borderId="47" xfId="0" applyNumberFormat="1" applyFont="1" applyFill="1" applyBorder="1" applyAlignment="1">
      <alignment horizontal="right"/>
    </xf>
    <xf numFmtId="0" fontId="9" fillId="0" borderId="38" xfId="0" applyFont="1" applyFill="1" applyBorder="1" applyAlignment="1">
      <alignment horizontal="left" vertical="top" wrapText="1"/>
    </xf>
    <xf numFmtId="175" fontId="7" fillId="0" borderId="44" xfId="0" applyNumberFormat="1" applyFont="1" applyFill="1" applyBorder="1" applyAlignment="1">
      <alignment horizontal="right"/>
    </xf>
    <xf numFmtId="49" fontId="7" fillId="0" borderId="24" xfId="0" applyNumberFormat="1" applyFont="1" applyFill="1" applyBorder="1" applyAlignment="1">
      <alignment horizontal="center"/>
    </xf>
    <xf numFmtId="49" fontId="9" fillId="0" borderId="24" xfId="0" applyNumberFormat="1" applyFont="1" applyFill="1" applyBorder="1" applyAlignment="1">
      <alignment horizontal="center"/>
    </xf>
    <xf numFmtId="49" fontId="10" fillId="0" borderId="25" xfId="0" applyNumberFormat="1" applyFont="1" applyFill="1" applyBorder="1" applyAlignment="1">
      <alignment horizontal="center"/>
    </xf>
    <xf numFmtId="49" fontId="11" fillId="0" borderId="25" xfId="0" applyNumberFormat="1" applyFont="1" applyFill="1" applyBorder="1" applyAlignment="1">
      <alignment horizontal="center"/>
    </xf>
    <xf numFmtId="0" fontId="9" fillId="0" borderId="42" xfId="0" applyFont="1" applyFill="1" applyBorder="1" applyAlignment="1">
      <alignment horizontal="left" wrapText="1"/>
    </xf>
    <xf numFmtId="0" fontId="9" fillId="0" borderId="35" xfId="0" applyFont="1" applyFill="1" applyBorder="1" applyAlignment="1">
      <alignment horizontal="left" wrapText="1"/>
    </xf>
    <xf numFmtId="0" fontId="9" fillId="0" borderId="48" xfId="0" applyFont="1" applyFill="1" applyBorder="1" applyAlignment="1">
      <alignment horizontal="left" wrapText="1"/>
    </xf>
    <xf numFmtId="0" fontId="7" fillId="0" borderId="24" xfId="0" applyFont="1" applyFill="1" applyBorder="1" applyAlignment="1">
      <alignment horizontal="right"/>
    </xf>
    <xf numFmtId="174" fontId="9" fillId="0" borderId="26" xfId="0" applyNumberFormat="1" applyFont="1" applyFill="1" applyBorder="1" applyAlignment="1">
      <alignment horizontal="right"/>
    </xf>
    <xf numFmtId="0" fontId="10" fillId="0" borderId="24" xfId="0" applyFont="1" applyFill="1" applyBorder="1" applyAlignment="1">
      <alignment horizontal="center"/>
    </xf>
    <xf numFmtId="49" fontId="9" fillId="0" borderId="26" xfId="0" applyNumberFormat="1" applyFont="1" applyFill="1" applyBorder="1" applyAlignment="1">
      <alignment horizontal="center"/>
    </xf>
    <xf numFmtId="0" fontId="10" fillId="0" borderId="36" xfId="0" applyFont="1" applyFill="1" applyBorder="1" applyAlignment="1">
      <alignment horizontal="center"/>
    </xf>
    <xf numFmtId="175" fontId="9" fillId="0" borderId="47" xfId="0" applyNumberFormat="1" applyFont="1" applyFill="1" applyBorder="1" applyAlignment="1">
      <alignment horizontal="right"/>
    </xf>
    <xf numFmtId="0" fontId="9" fillId="0" borderId="41" xfId="0" applyFont="1" applyFill="1" applyBorder="1" applyAlignment="1">
      <alignment horizontal="left" wrapText="1"/>
    </xf>
    <xf numFmtId="0" fontId="9" fillId="0" borderId="47" xfId="0" applyFont="1" applyFill="1" applyBorder="1" applyAlignment="1">
      <alignment horizontal="center"/>
    </xf>
    <xf numFmtId="0" fontId="10" fillId="0" borderId="48" xfId="0" applyFont="1" applyFill="1" applyBorder="1" applyAlignment="1">
      <alignment horizontal="left" wrapText="1"/>
    </xf>
    <xf numFmtId="175" fontId="10" fillId="0" borderId="24" xfId="0" applyNumberFormat="1" applyFont="1" applyFill="1" applyBorder="1" applyAlignment="1">
      <alignment horizontal="right"/>
    </xf>
    <xf numFmtId="0" fontId="10" fillId="0" borderId="52" xfId="0" applyFont="1" applyFill="1" applyBorder="1" applyAlignment="1">
      <alignment horizontal="left" wrapText="1"/>
    </xf>
    <xf numFmtId="0" fontId="7" fillId="0" borderId="29" xfId="0" applyFont="1" applyFill="1" applyBorder="1" applyAlignment="1">
      <alignment horizontal="center"/>
    </xf>
    <xf numFmtId="49" fontId="9" fillId="0" borderId="26" xfId="0" applyNumberFormat="1" applyFont="1" applyFill="1" applyBorder="1" applyAlignment="1">
      <alignment horizontal="center"/>
    </xf>
    <xf numFmtId="49" fontId="9" fillId="0" borderId="44" xfId="0" applyNumberFormat="1" applyFont="1" applyFill="1" applyBorder="1" applyAlignment="1">
      <alignment horizontal="center"/>
    </xf>
    <xf numFmtId="49" fontId="10" fillId="0" borderId="24" xfId="0" applyNumberFormat="1" applyFont="1" applyFill="1" applyBorder="1" applyAlignment="1">
      <alignment horizontal="center"/>
    </xf>
    <xf numFmtId="0" fontId="9" fillId="0" borderId="42" xfId="0" applyFont="1" applyFill="1" applyBorder="1" applyAlignment="1">
      <alignment horizontal="left" wrapText="1"/>
    </xf>
    <xf numFmtId="0" fontId="9" fillId="0" borderId="36" xfId="0" applyFont="1" applyFill="1" applyBorder="1" applyAlignment="1">
      <alignment horizontal="center"/>
    </xf>
    <xf numFmtId="0" fontId="10" fillId="0" borderId="33" xfId="0" applyFont="1" applyFill="1" applyBorder="1" applyAlignment="1">
      <alignment horizontal="left" wrapText="1"/>
    </xf>
    <xf numFmtId="0" fontId="7" fillId="0" borderId="36" xfId="0" applyFont="1" applyFill="1" applyBorder="1" applyAlignment="1">
      <alignment horizontal="center"/>
    </xf>
    <xf numFmtId="0" fontId="10" fillId="0" borderId="53" xfId="0" applyFont="1" applyFill="1" applyBorder="1" applyAlignment="1">
      <alignment horizontal="left" wrapText="1"/>
    </xf>
    <xf numFmtId="0" fontId="10" fillId="0" borderId="54" xfId="0" applyFont="1" applyFill="1" applyBorder="1" applyAlignment="1">
      <alignment horizontal="center"/>
    </xf>
    <xf numFmtId="175" fontId="10" fillId="0" borderId="54" xfId="0" applyNumberFormat="1" applyFont="1" applyFill="1" applyBorder="1" applyAlignment="1">
      <alignment horizontal="right"/>
    </xf>
    <xf numFmtId="0" fontId="11" fillId="0" borderId="31" xfId="0" applyFont="1" applyFill="1" applyBorder="1" applyAlignment="1">
      <alignment horizontal="center"/>
    </xf>
    <xf numFmtId="175" fontId="9" fillId="0" borderId="31" xfId="0" applyNumberFormat="1" applyFont="1" applyFill="1" applyBorder="1" applyAlignment="1">
      <alignment horizontal="right"/>
    </xf>
    <xf numFmtId="0" fontId="9" fillId="0" borderId="55" xfId="0" applyFont="1" applyFill="1" applyBorder="1" applyAlignment="1">
      <alignment horizontal="center" wrapText="1"/>
    </xf>
    <xf numFmtId="0" fontId="7" fillId="0" borderId="24" xfId="0" applyFont="1" applyFill="1" applyBorder="1" applyAlignment="1">
      <alignment horizontal="center" wrapText="1"/>
    </xf>
    <xf numFmtId="0" fontId="9" fillId="0" borderId="26" xfId="0" applyFont="1" applyFill="1" applyBorder="1" applyAlignment="1">
      <alignment horizontal="center" wrapText="1"/>
    </xf>
    <xf numFmtId="0" fontId="9" fillId="0" borderId="56" xfId="0" applyFont="1" applyFill="1" applyBorder="1" applyAlignment="1">
      <alignment horizontal="center" wrapText="1"/>
    </xf>
    <xf numFmtId="0" fontId="7" fillId="0" borderId="26" xfId="0" applyFont="1" applyFill="1" applyBorder="1" applyAlignment="1">
      <alignment horizontal="center" wrapText="1"/>
    </xf>
    <xf numFmtId="0" fontId="9" fillId="0" borderId="57" xfId="0" applyFont="1" applyFill="1" applyBorder="1" applyAlignment="1">
      <alignment horizontal="left" wrapText="1"/>
    </xf>
    <xf numFmtId="0" fontId="9" fillId="0" borderId="58" xfId="0" applyFont="1" applyFill="1" applyBorder="1" applyAlignment="1">
      <alignment horizontal="center" wrapText="1"/>
    </xf>
    <xf numFmtId="0" fontId="7" fillId="0" borderId="44" xfId="0" applyFont="1" applyFill="1" applyBorder="1" applyAlignment="1">
      <alignment horizontal="center" wrapText="1"/>
    </xf>
    <xf numFmtId="0" fontId="7" fillId="0" borderId="59" xfId="0" applyFont="1" applyFill="1" applyBorder="1" applyAlignment="1">
      <alignment horizontal="center"/>
    </xf>
    <xf numFmtId="0" fontId="9" fillId="0" borderId="59" xfId="0" applyFont="1" applyFill="1" applyBorder="1" applyAlignment="1">
      <alignment horizontal="center" wrapText="1"/>
    </xf>
    <xf numFmtId="0" fontId="9" fillId="0" borderId="60" xfId="0" applyFont="1" applyFill="1" applyBorder="1" applyAlignment="1">
      <alignment horizontal="center" wrapText="1"/>
    </xf>
    <xf numFmtId="0" fontId="9" fillId="0" borderId="59" xfId="0" applyFont="1" applyFill="1" applyBorder="1" applyAlignment="1">
      <alignment horizontal="center"/>
    </xf>
    <xf numFmtId="0" fontId="7" fillId="0" borderId="59" xfId="0" applyFont="1" applyFill="1" applyBorder="1" applyAlignment="1">
      <alignment horizontal="center" wrapText="1"/>
    </xf>
    <xf numFmtId="175" fontId="7" fillId="0" borderId="59" xfId="0" applyNumberFormat="1" applyFont="1" applyFill="1" applyBorder="1" applyAlignment="1">
      <alignment horizontal="right"/>
    </xf>
    <xf numFmtId="0" fontId="10" fillId="0" borderId="28" xfId="0" applyFont="1" applyFill="1" applyBorder="1" applyAlignment="1">
      <alignment horizontal="center" wrapText="1"/>
    </xf>
    <xf numFmtId="0" fontId="10" fillId="0" borderId="61" xfId="0" applyFont="1" applyFill="1" applyBorder="1" applyAlignment="1">
      <alignment horizontal="center" wrapText="1"/>
    </xf>
    <xf numFmtId="175" fontId="9" fillId="0" borderId="44" xfId="0" applyNumberFormat="1" applyFont="1" applyFill="1" applyBorder="1" applyAlignment="1">
      <alignment horizontal="right"/>
    </xf>
    <xf numFmtId="0" fontId="10" fillId="0" borderId="62" xfId="0" applyFont="1" applyFill="1" applyBorder="1" applyAlignment="1">
      <alignment horizontal="center"/>
    </xf>
    <xf numFmtId="175" fontId="10" fillId="0" borderId="62" xfId="0" applyNumberFormat="1" applyFont="1" applyFill="1" applyBorder="1" applyAlignment="1">
      <alignment horizontal="right"/>
    </xf>
    <xf numFmtId="0" fontId="7" fillId="0" borderId="63" xfId="0" applyFont="1" applyFill="1" applyBorder="1" applyAlignment="1">
      <alignment wrapText="1"/>
    </xf>
    <xf numFmtId="0" fontId="12" fillId="0" borderId="63" xfId="0" applyFont="1" applyFill="1" applyBorder="1" applyAlignment="1">
      <alignment horizontal="center" wrapText="1"/>
    </xf>
    <xf numFmtId="0" fontId="10" fillId="0" borderId="63" xfId="0" applyFont="1" applyFill="1" applyBorder="1" applyAlignment="1">
      <alignment horizontal="center"/>
    </xf>
    <xf numFmtId="0" fontId="12" fillId="0" borderId="63" xfId="0" applyFont="1" applyFill="1" applyBorder="1" applyAlignment="1">
      <alignment wrapText="1"/>
    </xf>
    <xf numFmtId="0" fontId="13" fillId="0" borderId="63" xfId="0" applyFont="1" applyFill="1" applyBorder="1" applyAlignment="1">
      <alignment horizontal="right"/>
    </xf>
    <xf numFmtId="49" fontId="17" fillId="0" borderId="64" xfId="53" applyNumberFormat="1" applyFont="1" applyFill="1" applyBorder="1" applyAlignment="1" applyProtection="1">
      <alignment horizontal="center" vertical="center" wrapText="1"/>
      <protection/>
    </xf>
    <xf numFmtId="49" fontId="17" fillId="0" borderId="65" xfId="53" applyNumberFormat="1" applyFont="1" applyFill="1" applyBorder="1" applyAlignment="1" applyProtection="1">
      <alignment horizontal="center" vertical="center" wrapText="1"/>
      <protection/>
    </xf>
    <xf numFmtId="49" fontId="17" fillId="0" borderId="10" xfId="53" applyNumberFormat="1" applyFont="1" applyFill="1" applyBorder="1" applyAlignment="1" applyProtection="1">
      <alignment horizontal="center" vertical="center" wrapText="1"/>
      <protection/>
    </xf>
    <xf numFmtId="0" fontId="9" fillId="0" borderId="66" xfId="0" applyFont="1" applyFill="1" applyBorder="1" applyAlignment="1">
      <alignment horizontal="left" wrapText="1"/>
    </xf>
    <xf numFmtId="0" fontId="9" fillId="0" borderId="67" xfId="0" applyFont="1" applyFill="1" applyBorder="1" applyAlignment="1">
      <alignment horizontal="center"/>
    </xf>
    <xf numFmtId="0" fontId="9" fillId="0" borderId="67" xfId="0" applyFont="1" applyFill="1" applyBorder="1" applyAlignment="1">
      <alignment horizontal="right"/>
    </xf>
    <xf numFmtId="0" fontId="10" fillId="0" borderId="24" xfId="0" applyFont="1" applyFill="1" applyBorder="1" applyAlignment="1">
      <alignment horizontal="right"/>
    </xf>
    <xf numFmtId="0" fontId="6" fillId="0" borderId="0" xfId="0" applyFont="1" applyAlignment="1">
      <alignment horizontal="center" wrapText="1"/>
    </xf>
    <xf numFmtId="0" fontId="0" fillId="0" borderId="0" xfId="0" applyAlignment="1">
      <alignment horizontal="right" wrapText="1"/>
    </xf>
    <xf numFmtId="0" fontId="0" fillId="0" borderId="0" xfId="0" applyAlignment="1">
      <alignment horizontal="right"/>
    </xf>
    <xf numFmtId="0" fontId="7" fillId="33" borderId="22" xfId="0" applyFont="1" applyFill="1" applyBorder="1" applyAlignment="1">
      <alignment horizontal="center" vertical="center"/>
    </xf>
    <xf numFmtId="0" fontId="12" fillId="33" borderId="16" xfId="0" applyFont="1" applyFill="1" applyBorder="1" applyAlignment="1">
      <alignment horizontal="center"/>
    </xf>
    <xf numFmtId="0" fontId="12" fillId="33" borderId="21" xfId="0"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220</xdr:row>
      <xdr:rowOff>0</xdr:rowOff>
    </xdr:from>
    <xdr:to>
      <xdr:col>9</xdr:col>
      <xdr:colOff>0</xdr:colOff>
      <xdr:row>220</xdr:row>
      <xdr:rowOff>0</xdr:rowOff>
    </xdr:to>
    <xdr:sp>
      <xdr:nvSpPr>
        <xdr:cNvPr id="1" name="2905"/>
        <xdr:cNvSpPr>
          <a:spLocks/>
        </xdr:cNvSpPr>
      </xdr:nvSpPr>
      <xdr:spPr>
        <a:xfrm>
          <a:off x="15049500" y="1018032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28"/>
  <sheetViews>
    <sheetView showGridLines="0" tabSelected="1" view="pageBreakPreview" zoomScaleNormal="50" zoomScaleSheetLayoutView="100" zoomScalePageLayoutView="0" workbookViewId="0" topLeftCell="A1">
      <selection activeCell="F1" sqref="F1:I10"/>
    </sheetView>
  </sheetViews>
  <sheetFormatPr defaultColWidth="8.875" defaultRowHeight="12.75"/>
  <cols>
    <col min="1" max="1" width="6.375" style="1" customWidth="1"/>
    <col min="2" max="2" width="5.375" style="1" customWidth="1"/>
    <col min="3" max="3" width="102.00390625" style="1" customWidth="1"/>
    <col min="4" max="5" width="9.875" style="1" customWidth="1"/>
    <col min="6" max="6" width="10.75390625" style="1" customWidth="1"/>
    <col min="7" max="7" width="21.375" style="1" customWidth="1"/>
    <col min="8" max="8" width="10.875" style="1" customWidth="1"/>
    <col min="9" max="9" width="21.00390625" style="1" customWidth="1"/>
    <col min="10" max="16384" width="8.875" style="1" customWidth="1"/>
  </cols>
  <sheetData>
    <row r="1" spans="1:9" ht="12.75">
      <c r="A1"/>
      <c r="B1"/>
      <c r="C1"/>
      <c r="D1"/>
      <c r="E1"/>
      <c r="F1" s="188" t="s">
        <v>250</v>
      </c>
      <c r="G1" s="189"/>
      <c r="H1" s="189"/>
      <c r="I1" s="189"/>
    </row>
    <row r="2" spans="1:9" ht="12.75">
      <c r="A2"/>
      <c r="B2"/>
      <c r="C2"/>
      <c r="D2"/>
      <c r="E2"/>
      <c r="F2" s="189"/>
      <c r="G2" s="189"/>
      <c r="H2" s="189"/>
      <c r="I2" s="189"/>
    </row>
    <row r="3" spans="1:9" ht="20.25" customHeight="1">
      <c r="A3"/>
      <c r="B3"/>
      <c r="C3"/>
      <c r="D3"/>
      <c r="E3"/>
      <c r="F3" s="189"/>
      <c r="G3" s="189"/>
      <c r="H3" s="189"/>
      <c r="I3" s="189"/>
    </row>
    <row r="4" spans="1:9" ht="12.75">
      <c r="A4"/>
      <c r="B4"/>
      <c r="C4"/>
      <c r="D4"/>
      <c r="E4"/>
      <c r="F4" s="189"/>
      <c r="G4" s="189"/>
      <c r="H4" s="189"/>
      <c r="I4" s="189"/>
    </row>
    <row r="5" spans="1:9" ht="12.75">
      <c r="A5"/>
      <c r="B5"/>
      <c r="C5"/>
      <c r="D5"/>
      <c r="E5"/>
      <c r="F5" s="189"/>
      <c r="G5" s="189"/>
      <c r="H5" s="189"/>
      <c r="I5" s="189"/>
    </row>
    <row r="6" spans="1:9" ht="20.25" customHeight="1">
      <c r="A6"/>
      <c r="B6"/>
      <c r="C6"/>
      <c r="D6"/>
      <c r="E6"/>
      <c r="F6" s="189"/>
      <c r="G6" s="189"/>
      <c r="H6" s="189"/>
      <c r="I6" s="189"/>
    </row>
    <row r="7" spans="1:9" ht="3.75" customHeight="1">
      <c r="A7"/>
      <c r="B7"/>
      <c r="C7"/>
      <c r="D7"/>
      <c r="E7"/>
      <c r="F7" s="189"/>
      <c r="G7" s="189"/>
      <c r="H7" s="189"/>
      <c r="I7" s="189"/>
    </row>
    <row r="8" spans="1:9" ht="20.25" customHeight="1" hidden="1">
      <c r="A8"/>
      <c r="B8"/>
      <c r="C8"/>
      <c r="D8"/>
      <c r="E8"/>
      <c r="F8" s="189"/>
      <c r="G8" s="189"/>
      <c r="H8" s="189"/>
      <c r="I8" s="189"/>
    </row>
    <row r="9" spans="1:9" ht="29.25" customHeight="1" hidden="1">
      <c r="A9"/>
      <c r="B9"/>
      <c r="C9"/>
      <c r="D9"/>
      <c r="E9"/>
      <c r="F9" s="189"/>
      <c r="G9" s="189"/>
      <c r="H9" s="189"/>
      <c r="I9" s="189"/>
    </row>
    <row r="10" spans="1:9" ht="15.75" customHeight="1" hidden="1">
      <c r="A10"/>
      <c r="B10"/>
      <c r="C10"/>
      <c r="D10"/>
      <c r="E10"/>
      <c r="F10" s="189"/>
      <c r="G10" s="189"/>
      <c r="H10" s="189"/>
      <c r="I10" s="189"/>
    </row>
    <row r="11" spans="3:9" ht="13.5" customHeight="1">
      <c r="C11" s="20"/>
      <c r="D11" s="20"/>
      <c r="E11" s="20"/>
      <c r="F11" s="20"/>
      <c r="G11" s="20"/>
      <c r="H11" s="20"/>
      <c r="I11" s="20"/>
    </row>
    <row r="12" spans="1:9" ht="25.5" customHeight="1">
      <c r="A12"/>
      <c r="B12" s="187" t="s">
        <v>249</v>
      </c>
      <c r="C12" s="187"/>
      <c r="D12" s="187"/>
      <c r="E12" s="187"/>
      <c r="F12" s="187"/>
      <c r="G12" s="187"/>
      <c r="H12" s="187"/>
      <c r="I12" s="187"/>
    </row>
    <row r="13" spans="1:9" ht="27.75" customHeight="1">
      <c r="A13"/>
      <c r="B13" s="187"/>
      <c r="C13" s="187"/>
      <c r="D13" s="187"/>
      <c r="E13" s="187"/>
      <c r="F13" s="187"/>
      <c r="G13" s="187"/>
      <c r="H13" s="187"/>
      <c r="I13" s="187"/>
    </row>
    <row r="14" spans="3:9" ht="15.75" customHeight="1">
      <c r="C14" s="2"/>
      <c r="D14" s="2"/>
      <c r="E14" s="2"/>
      <c r="F14" s="2"/>
      <c r="G14" s="2"/>
      <c r="H14" s="2"/>
      <c r="I14" s="2"/>
    </row>
    <row r="15" ht="13.5" customHeight="1" thickBot="1"/>
    <row r="16" spans="1:9" ht="51" customHeight="1" thickTop="1">
      <c r="A16" s="16" t="s">
        <v>14</v>
      </c>
      <c r="B16" s="16"/>
      <c r="C16" s="12" t="s">
        <v>15</v>
      </c>
      <c r="D16" s="13" t="s">
        <v>24</v>
      </c>
      <c r="E16" s="14" t="s">
        <v>25</v>
      </c>
      <c r="F16" s="14" t="s">
        <v>26</v>
      </c>
      <c r="G16" s="14" t="s">
        <v>27</v>
      </c>
      <c r="H16" s="14" t="s">
        <v>32</v>
      </c>
      <c r="I16" s="15" t="s">
        <v>248</v>
      </c>
    </row>
    <row r="17" spans="1:9" ht="21" customHeight="1" thickBot="1">
      <c r="A17" s="5">
        <v>1</v>
      </c>
      <c r="B17" s="5"/>
      <c r="C17" s="180">
        <v>2</v>
      </c>
      <c r="D17" s="181" t="s">
        <v>16</v>
      </c>
      <c r="E17" s="182" t="s">
        <v>17</v>
      </c>
      <c r="F17" s="182" t="s">
        <v>18</v>
      </c>
      <c r="G17" s="182" t="s">
        <v>19</v>
      </c>
      <c r="H17" s="182" t="s">
        <v>20</v>
      </c>
      <c r="I17" s="182" t="s">
        <v>28</v>
      </c>
    </row>
    <row r="18" spans="1:9" ht="67.5" customHeight="1" thickBot="1" thickTop="1">
      <c r="A18" s="6" t="s">
        <v>30</v>
      </c>
      <c r="B18" s="7"/>
      <c r="C18" s="183" t="s">
        <v>103</v>
      </c>
      <c r="D18" s="184" t="s">
        <v>29</v>
      </c>
      <c r="E18" s="184"/>
      <c r="F18" s="184"/>
      <c r="G18" s="184"/>
      <c r="H18" s="184"/>
      <c r="I18" s="185">
        <f>I19</f>
        <v>41576.7</v>
      </c>
    </row>
    <row r="19" spans="1:9" ht="57" thickBot="1">
      <c r="A19" s="8"/>
      <c r="B19" s="9" t="s">
        <v>31</v>
      </c>
      <c r="C19" s="32" t="s">
        <v>103</v>
      </c>
      <c r="D19" s="33" t="s">
        <v>29</v>
      </c>
      <c r="E19" s="33"/>
      <c r="F19" s="33" t="s">
        <v>21</v>
      </c>
      <c r="G19" s="33" t="s">
        <v>21</v>
      </c>
      <c r="H19" s="33" t="s">
        <v>21</v>
      </c>
      <c r="I19" s="34">
        <f>I20+I67+I74+I93+I135+I180+I195+I201</f>
        <v>41576.7</v>
      </c>
    </row>
    <row r="20" spans="1:9" ht="18.75">
      <c r="A20" s="190"/>
      <c r="B20" s="10"/>
      <c r="C20" s="35" t="s">
        <v>0</v>
      </c>
      <c r="D20" s="36" t="s">
        <v>29</v>
      </c>
      <c r="E20" s="36" t="s">
        <v>105</v>
      </c>
      <c r="F20" s="36"/>
      <c r="G20" s="36" t="s">
        <v>21</v>
      </c>
      <c r="H20" s="36" t="s">
        <v>21</v>
      </c>
      <c r="I20" s="37">
        <f>I21+I46+I51+I56</f>
        <v>11798.100000000002</v>
      </c>
    </row>
    <row r="21" spans="1:9" ht="56.25">
      <c r="A21" s="190"/>
      <c r="B21" s="10"/>
      <c r="C21" s="38" t="s">
        <v>11</v>
      </c>
      <c r="D21" s="39" t="s">
        <v>29</v>
      </c>
      <c r="E21" s="36" t="s">
        <v>105</v>
      </c>
      <c r="F21" s="36" t="s">
        <v>111</v>
      </c>
      <c r="G21" s="36"/>
      <c r="H21" s="36"/>
      <c r="I21" s="37">
        <f>I22+I40</f>
        <v>11324.700000000003</v>
      </c>
    </row>
    <row r="22" spans="1:9" ht="30" customHeight="1">
      <c r="A22" s="190"/>
      <c r="B22" s="10"/>
      <c r="C22" s="40" t="s">
        <v>42</v>
      </c>
      <c r="D22" s="39" t="s">
        <v>29</v>
      </c>
      <c r="E22" s="39" t="s">
        <v>105</v>
      </c>
      <c r="F22" s="39" t="s">
        <v>111</v>
      </c>
      <c r="G22" s="39" t="s">
        <v>50</v>
      </c>
      <c r="H22" s="39" t="s">
        <v>21</v>
      </c>
      <c r="I22" s="41">
        <f>I23+I34+I37</f>
        <v>11146.700000000003</v>
      </c>
    </row>
    <row r="23" spans="1:9" ht="37.5">
      <c r="A23" s="190"/>
      <c r="B23" s="10"/>
      <c r="C23" s="40" t="s">
        <v>43</v>
      </c>
      <c r="D23" s="39" t="s">
        <v>29</v>
      </c>
      <c r="E23" s="39" t="s">
        <v>105</v>
      </c>
      <c r="F23" s="39" t="s">
        <v>111</v>
      </c>
      <c r="G23" s="39" t="s">
        <v>56</v>
      </c>
      <c r="H23" s="39"/>
      <c r="I23" s="41">
        <f>I24+I26+I28+I31</f>
        <v>11058.100000000002</v>
      </c>
    </row>
    <row r="24" spans="1:10" ht="37.5">
      <c r="A24" s="190"/>
      <c r="B24" s="10"/>
      <c r="C24" s="42" t="s">
        <v>128</v>
      </c>
      <c r="D24" s="43" t="s">
        <v>29</v>
      </c>
      <c r="E24" s="44" t="s">
        <v>105</v>
      </c>
      <c r="F24" s="44" t="s">
        <v>111</v>
      </c>
      <c r="G24" s="44" t="s">
        <v>57</v>
      </c>
      <c r="H24" s="44"/>
      <c r="I24" s="45">
        <f>I25</f>
        <v>7634.5</v>
      </c>
      <c r="J24" s="3"/>
    </row>
    <row r="25" spans="1:9" ht="67.5" customHeight="1">
      <c r="A25" s="190"/>
      <c r="B25" s="10"/>
      <c r="C25" s="46" t="s">
        <v>191</v>
      </c>
      <c r="D25" s="47" t="s">
        <v>29</v>
      </c>
      <c r="E25" s="47" t="s">
        <v>105</v>
      </c>
      <c r="F25" s="47" t="s">
        <v>111</v>
      </c>
      <c r="G25" s="47" t="s">
        <v>57</v>
      </c>
      <c r="H25" s="47" t="s">
        <v>185</v>
      </c>
      <c r="I25" s="48">
        <v>7634.5</v>
      </c>
    </row>
    <row r="26" spans="1:9" ht="56.25">
      <c r="A26" s="190"/>
      <c r="B26" s="10"/>
      <c r="C26" s="42" t="s">
        <v>129</v>
      </c>
      <c r="D26" s="43" t="s">
        <v>29</v>
      </c>
      <c r="E26" s="44" t="s">
        <v>105</v>
      </c>
      <c r="F26" s="44" t="s">
        <v>111</v>
      </c>
      <c r="G26" s="44" t="s">
        <v>58</v>
      </c>
      <c r="H26" s="44"/>
      <c r="I26" s="45">
        <f>I27</f>
        <v>1392.2</v>
      </c>
    </row>
    <row r="27" spans="1:9" ht="56.25" customHeight="1">
      <c r="A27" s="190"/>
      <c r="B27" s="10"/>
      <c r="C27" s="46" t="s">
        <v>191</v>
      </c>
      <c r="D27" s="47" t="s">
        <v>29</v>
      </c>
      <c r="E27" s="47" t="s">
        <v>105</v>
      </c>
      <c r="F27" s="47" t="s">
        <v>111</v>
      </c>
      <c r="G27" s="47" t="s">
        <v>58</v>
      </c>
      <c r="H27" s="47" t="s">
        <v>185</v>
      </c>
      <c r="I27" s="48">
        <v>1392.2</v>
      </c>
    </row>
    <row r="28" spans="1:9" ht="37.5">
      <c r="A28" s="190"/>
      <c r="B28" s="10"/>
      <c r="C28" s="49" t="s">
        <v>130</v>
      </c>
      <c r="D28" s="50" t="s">
        <v>29</v>
      </c>
      <c r="E28" s="51" t="s">
        <v>105</v>
      </c>
      <c r="F28" s="51" t="s">
        <v>111</v>
      </c>
      <c r="G28" s="51" t="s">
        <v>59</v>
      </c>
      <c r="H28" s="51"/>
      <c r="I28" s="52">
        <f>I29+I30</f>
        <v>1948.7</v>
      </c>
    </row>
    <row r="29" spans="1:9" ht="36">
      <c r="A29" s="190"/>
      <c r="B29" s="10"/>
      <c r="C29" s="53" t="s">
        <v>196</v>
      </c>
      <c r="D29" s="54" t="s">
        <v>29</v>
      </c>
      <c r="E29" s="54" t="s">
        <v>105</v>
      </c>
      <c r="F29" s="54" t="s">
        <v>111</v>
      </c>
      <c r="G29" s="54" t="s">
        <v>59</v>
      </c>
      <c r="H29" s="54" t="s">
        <v>186</v>
      </c>
      <c r="I29" s="55">
        <v>1875.4</v>
      </c>
    </row>
    <row r="30" spans="1:9" ht="27.75" customHeight="1">
      <c r="A30" s="190"/>
      <c r="B30" s="10"/>
      <c r="C30" s="53" t="s">
        <v>195</v>
      </c>
      <c r="D30" s="54" t="s">
        <v>29</v>
      </c>
      <c r="E30" s="54" t="s">
        <v>105</v>
      </c>
      <c r="F30" s="54" t="s">
        <v>111</v>
      </c>
      <c r="G30" s="54" t="s">
        <v>59</v>
      </c>
      <c r="H30" s="54" t="s">
        <v>187</v>
      </c>
      <c r="I30" s="56">
        <v>73.3</v>
      </c>
    </row>
    <row r="31" spans="1:9" ht="60.75" customHeight="1">
      <c r="A31" s="190"/>
      <c r="B31" s="10"/>
      <c r="C31" s="57" t="s">
        <v>246</v>
      </c>
      <c r="D31" s="43" t="s">
        <v>29</v>
      </c>
      <c r="E31" s="44" t="s">
        <v>105</v>
      </c>
      <c r="F31" s="44" t="s">
        <v>111</v>
      </c>
      <c r="G31" s="44" t="s">
        <v>247</v>
      </c>
      <c r="H31" s="44"/>
      <c r="I31" s="45">
        <f>I32</f>
        <v>82.7</v>
      </c>
    </row>
    <row r="32" spans="1:9" ht="57.75" customHeight="1">
      <c r="A32" s="190"/>
      <c r="B32" s="10"/>
      <c r="C32" s="46" t="s">
        <v>191</v>
      </c>
      <c r="D32" s="47" t="s">
        <v>29</v>
      </c>
      <c r="E32" s="47" t="s">
        <v>105</v>
      </c>
      <c r="F32" s="47" t="s">
        <v>111</v>
      </c>
      <c r="G32" s="47" t="s">
        <v>247</v>
      </c>
      <c r="H32" s="47" t="s">
        <v>185</v>
      </c>
      <c r="I32" s="48">
        <v>82.7</v>
      </c>
    </row>
    <row r="33" spans="1:9" ht="54" customHeight="1">
      <c r="A33" s="190"/>
      <c r="B33" s="10"/>
      <c r="C33" s="40" t="s">
        <v>133</v>
      </c>
      <c r="D33" s="58" t="s">
        <v>29</v>
      </c>
      <c r="E33" s="39" t="s">
        <v>105</v>
      </c>
      <c r="F33" s="39" t="s">
        <v>111</v>
      </c>
      <c r="G33" s="39" t="s">
        <v>132</v>
      </c>
      <c r="H33" s="39"/>
      <c r="I33" s="41">
        <f>I34</f>
        <v>85.10000000000001</v>
      </c>
    </row>
    <row r="34" spans="1:9" ht="91.5" customHeight="1">
      <c r="A34" s="190"/>
      <c r="B34" s="10"/>
      <c r="C34" s="59" t="s">
        <v>214</v>
      </c>
      <c r="D34" s="43" t="s">
        <v>29</v>
      </c>
      <c r="E34" s="44" t="s">
        <v>105</v>
      </c>
      <c r="F34" s="44" t="s">
        <v>111</v>
      </c>
      <c r="G34" s="44" t="s">
        <v>131</v>
      </c>
      <c r="H34" s="44"/>
      <c r="I34" s="45">
        <f>I35+I36</f>
        <v>85.10000000000001</v>
      </c>
    </row>
    <row r="35" spans="1:9" ht="75" customHeight="1">
      <c r="A35" s="190"/>
      <c r="B35" s="10"/>
      <c r="C35" s="46" t="s">
        <v>191</v>
      </c>
      <c r="D35" s="54" t="s">
        <v>29</v>
      </c>
      <c r="E35" s="54" t="s">
        <v>105</v>
      </c>
      <c r="F35" s="54" t="s">
        <v>111</v>
      </c>
      <c r="G35" s="54" t="s">
        <v>131</v>
      </c>
      <c r="H35" s="54" t="s">
        <v>185</v>
      </c>
      <c r="I35" s="55">
        <v>77.4</v>
      </c>
    </row>
    <row r="36" spans="1:9" ht="42.75" customHeight="1">
      <c r="A36" s="190"/>
      <c r="B36" s="10"/>
      <c r="C36" s="61" t="s">
        <v>196</v>
      </c>
      <c r="D36" s="47" t="s">
        <v>29</v>
      </c>
      <c r="E36" s="47" t="s">
        <v>105</v>
      </c>
      <c r="F36" s="47" t="s">
        <v>111</v>
      </c>
      <c r="G36" s="47" t="s">
        <v>131</v>
      </c>
      <c r="H36" s="47" t="s">
        <v>186</v>
      </c>
      <c r="I36" s="48">
        <v>7.7</v>
      </c>
    </row>
    <row r="37" spans="1:9" ht="42.75" customHeight="1">
      <c r="A37" s="190"/>
      <c r="B37" s="10"/>
      <c r="C37" s="63" t="s">
        <v>149</v>
      </c>
      <c r="D37" s="58" t="s">
        <v>29</v>
      </c>
      <c r="E37" s="58" t="s">
        <v>105</v>
      </c>
      <c r="F37" s="64" t="s">
        <v>111</v>
      </c>
      <c r="G37" s="64" t="s">
        <v>150</v>
      </c>
      <c r="H37" s="65"/>
      <c r="I37" s="66">
        <f>I38</f>
        <v>3.5</v>
      </c>
    </row>
    <row r="38" spans="1:9" ht="42.75" customHeight="1">
      <c r="A38" s="190"/>
      <c r="B38" s="10"/>
      <c r="C38" s="67" t="s">
        <v>151</v>
      </c>
      <c r="D38" s="68" t="s">
        <v>29</v>
      </c>
      <c r="E38" s="68" t="s">
        <v>105</v>
      </c>
      <c r="F38" s="69" t="s">
        <v>111</v>
      </c>
      <c r="G38" s="69" t="s">
        <v>152</v>
      </c>
      <c r="H38" s="70"/>
      <c r="I38" s="71">
        <f>I39</f>
        <v>3.5</v>
      </c>
    </row>
    <row r="39" spans="1:9" ht="42.75" customHeight="1">
      <c r="A39" s="190"/>
      <c r="B39" s="10"/>
      <c r="C39" s="61" t="s">
        <v>196</v>
      </c>
      <c r="D39" s="72" t="s">
        <v>29</v>
      </c>
      <c r="E39" s="72" t="s">
        <v>105</v>
      </c>
      <c r="F39" s="72" t="s">
        <v>111</v>
      </c>
      <c r="G39" s="72" t="s">
        <v>152</v>
      </c>
      <c r="H39" s="72" t="s">
        <v>186</v>
      </c>
      <c r="I39" s="73">
        <v>3.5</v>
      </c>
    </row>
    <row r="40" spans="1:9" ht="18.75">
      <c r="A40" s="190"/>
      <c r="B40" s="10"/>
      <c r="C40" s="40" t="s">
        <v>44</v>
      </c>
      <c r="D40" s="39" t="s">
        <v>29</v>
      </c>
      <c r="E40" s="74" t="s">
        <v>105</v>
      </c>
      <c r="F40" s="39" t="s">
        <v>111</v>
      </c>
      <c r="G40" s="39" t="s">
        <v>53</v>
      </c>
      <c r="H40" s="75"/>
      <c r="I40" s="31">
        <f>I41</f>
        <v>178</v>
      </c>
    </row>
    <row r="41" spans="1:9" ht="18.75">
      <c r="A41" s="190"/>
      <c r="B41" s="10"/>
      <c r="C41" s="40" t="s">
        <v>45</v>
      </c>
      <c r="D41" s="39" t="s">
        <v>29</v>
      </c>
      <c r="E41" s="74" t="s">
        <v>105</v>
      </c>
      <c r="F41" s="39" t="s">
        <v>111</v>
      </c>
      <c r="G41" s="39" t="s">
        <v>54</v>
      </c>
      <c r="H41" s="75"/>
      <c r="I41" s="31">
        <f>I44+I42</f>
        <v>178</v>
      </c>
    </row>
    <row r="42" spans="1:9" ht="37.5">
      <c r="A42" s="190"/>
      <c r="B42" s="10"/>
      <c r="C42" s="76" t="s">
        <v>80</v>
      </c>
      <c r="D42" s="77" t="s">
        <v>29</v>
      </c>
      <c r="E42" s="77" t="s">
        <v>105</v>
      </c>
      <c r="F42" s="77" t="s">
        <v>111</v>
      </c>
      <c r="G42" s="77" t="s">
        <v>81</v>
      </c>
      <c r="H42" s="77"/>
      <c r="I42" s="25">
        <f>I43</f>
        <v>76</v>
      </c>
    </row>
    <row r="43" spans="1:9" ht="18.75">
      <c r="A43" s="190"/>
      <c r="B43" s="10"/>
      <c r="C43" s="78" t="s">
        <v>193</v>
      </c>
      <c r="D43" s="79" t="s">
        <v>29</v>
      </c>
      <c r="E43" s="80" t="s">
        <v>105</v>
      </c>
      <c r="F43" s="80" t="s">
        <v>111</v>
      </c>
      <c r="G43" s="80" t="s">
        <v>81</v>
      </c>
      <c r="H43" s="80" t="s">
        <v>188</v>
      </c>
      <c r="I43" s="26">
        <v>76</v>
      </c>
    </row>
    <row r="44" spans="1:9" ht="37.5">
      <c r="A44" s="190"/>
      <c r="B44" s="10"/>
      <c r="C44" s="49" t="s">
        <v>70</v>
      </c>
      <c r="D44" s="51" t="s">
        <v>29</v>
      </c>
      <c r="E44" s="51" t="s">
        <v>105</v>
      </c>
      <c r="F44" s="51" t="s">
        <v>111</v>
      </c>
      <c r="G44" s="51" t="s">
        <v>60</v>
      </c>
      <c r="H44" s="51"/>
      <c r="I44" s="81">
        <f>I45</f>
        <v>102</v>
      </c>
    </row>
    <row r="45" spans="1:9" ht="18.75">
      <c r="A45" s="190"/>
      <c r="B45" s="10"/>
      <c r="C45" s="78" t="s">
        <v>193</v>
      </c>
      <c r="D45" s="47" t="s">
        <v>29</v>
      </c>
      <c r="E45" s="47" t="s">
        <v>105</v>
      </c>
      <c r="F45" s="47" t="s">
        <v>111</v>
      </c>
      <c r="G45" s="47" t="s">
        <v>60</v>
      </c>
      <c r="H45" s="47" t="s">
        <v>188</v>
      </c>
      <c r="I45" s="62">
        <v>102</v>
      </c>
    </row>
    <row r="46" spans="1:9" ht="56.25">
      <c r="A46" s="190"/>
      <c r="B46" s="10"/>
      <c r="C46" s="38" t="s">
        <v>127</v>
      </c>
      <c r="D46" s="82" t="s">
        <v>29</v>
      </c>
      <c r="E46" s="36" t="s">
        <v>105</v>
      </c>
      <c r="F46" s="36" t="s">
        <v>115</v>
      </c>
      <c r="G46" s="36"/>
      <c r="H46" s="36"/>
      <c r="I46" s="83">
        <f>I47</f>
        <v>197.8</v>
      </c>
    </row>
    <row r="47" spans="1:9" ht="18.75">
      <c r="A47" s="190"/>
      <c r="B47" s="10"/>
      <c r="C47" s="42" t="s">
        <v>44</v>
      </c>
      <c r="D47" s="82" t="s">
        <v>29</v>
      </c>
      <c r="E47" s="84" t="s">
        <v>105</v>
      </c>
      <c r="F47" s="51" t="s">
        <v>115</v>
      </c>
      <c r="G47" s="51" t="s">
        <v>53</v>
      </c>
      <c r="H47" s="85"/>
      <c r="I47" s="31">
        <f>I48</f>
        <v>197.8</v>
      </c>
    </row>
    <row r="48" spans="1:9" ht="18.75">
      <c r="A48" s="190"/>
      <c r="B48" s="10"/>
      <c r="C48" s="86" t="s">
        <v>45</v>
      </c>
      <c r="D48" s="87" t="s">
        <v>29</v>
      </c>
      <c r="E48" s="88" t="s">
        <v>105</v>
      </c>
      <c r="F48" s="87" t="s">
        <v>115</v>
      </c>
      <c r="G48" s="87" t="s">
        <v>54</v>
      </c>
      <c r="H48" s="89"/>
      <c r="I48" s="90">
        <f>I49</f>
        <v>197.8</v>
      </c>
    </row>
    <row r="49" spans="1:9" ht="40.5" customHeight="1">
      <c r="A49" s="190"/>
      <c r="B49" s="10"/>
      <c r="C49" s="49" t="s">
        <v>136</v>
      </c>
      <c r="D49" s="91" t="s">
        <v>29</v>
      </c>
      <c r="E49" s="51" t="s">
        <v>105</v>
      </c>
      <c r="F49" s="51" t="s">
        <v>115</v>
      </c>
      <c r="G49" s="51" t="s">
        <v>71</v>
      </c>
      <c r="H49" s="51"/>
      <c r="I49" s="81">
        <f>I50</f>
        <v>197.8</v>
      </c>
    </row>
    <row r="50" spans="1:9" ht="18.75">
      <c r="A50" s="190"/>
      <c r="B50" s="10"/>
      <c r="C50" s="78" t="s">
        <v>193</v>
      </c>
      <c r="D50" s="72" t="s">
        <v>29</v>
      </c>
      <c r="E50" s="47" t="s">
        <v>105</v>
      </c>
      <c r="F50" s="47" t="s">
        <v>115</v>
      </c>
      <c r="G50" s="47" t="s">
        <v>71</v>
      </c>
      <c r="H50" s="47" t="s">
        <v>188</v>
      </c>
      <c r="I50" s="62">
        <v>197.8</v>
      </c>
    </row>
    <row r="51" spans="1:9" ht="18.75">
      <c r="A51" s="190"/>
      <c r="B51" s="10"/>
      <c r="C51" s="40" t="s">
        <v>2</v>
      </c>
      <c r="D51" s="82" t="s">
        <v>29</v>
      </c>
      <c r="E51" s="39" t="s">
        <v>105</v>
      </c>
      <c r="F51" s="39" t="s">
        <v>114</v>
      </c>
      <c r="G51" s="39"/>
      <c r="H51" s="39"/>
      <c r="I51" s="31">
        <f>I52</f>
        <v>0</v>
      </c>
    </row>
    <row r="52" spans="1:9" ht="18.75">
      <c r="A52" s="190"/>
      <c r="B52" s="10"/>
      <c r="C52" s="42" t="s">
        <v>44</v>
      </c>
      <c r="D52" s="82" t="s">
        <v>29</v>
      </c>
      <c r="E52" s="39" t="s">
        <v>105</v>
      </c>
      <c r="F52" s="39" t="s">
        <v>114</v>
      </c>
      <c r="G52" s="39" t="s">
        <v>53</v>
      </c>
      <c r="H52" s="39"/>
      <c r="I52" s="31">
        <f>I53</f>
        <v>0</v>
      </c>
    </row>
    <row r="53" spans="1:9" ht="18.75">
      <c r="A53" s="190"/>
      <c r="B53" s="10"/>
      <c r="C53" s="40" t="s">
        <v>45</v>
      </c>
      <c r="D53" s="82" t="s">
        <v>29</v>
      </c>
      <c r="E53" s="39" t="s">
        <v>105</v>
      </c>
      <c r="F53" s="39" t="s">
        <v>114</v>
      </c>
      <c r="G53" s="39" t="s">
        <v>54</v>
      </c>
      <c r="H53" s="39" t="s">
        <v>21</v>
      </c>
      <c r="I53" s="31">
        <f>I54</f>
        <v>0</v>
      </c>
    </row>
    <row r="54" spans="1:9" ht="18.75">
      <c r="A54" s="190"/>
      <c r="B54" s="10"/>
      <c r="C54" s="42" t="s">
        <v>140</v>
      </c>
      <c r="D54" s="50" t="s">
        <v>29</v>
      </c>
      <c r="E54" s="44" t="s">
        <v>105</v>
      </c>
      <c r="F54" s="44" t="s">
        <v>114</v>
      </c>
      <c r="G54" s="44" t="s">
        <v>61</v>
      </c>
      <c r="H54" s="44"/>
      <c r="I54" s="60">
        <f>I55</f>
        <v>0</v>
      </c>
    </row>
    <row r="55" spans="1:9" ht="18.75">
      <c r="A55" s="190"/>
      <c r="B55" s="10"/>
      <c r="C55" s="92" t="s">
        <v>195</v>
      </c>
      <c r="D55" s="47" t="s">
        <v>29</v>
      </c>
      <c r="E55" s="79" t="s">
        <v>105</v>
      </c>
      <c r="F55" s="79" t="s">
        <v>114</v>
      </c>
      <c r="G55" s="79" t="s">
        <v>61</v>
      </c>
      <c r="H55" s="79" t="s">
        <v>187</v>
      </c>
      <c r="I55" s="93">
        <v>0</v>
      </c>
    </row>
    <row r="56" spans="1:9" ht="18.75">
      <c r="A56" s="190"/>
      <c r="B56" s="10"/>
      <c r="C56" s="40" t="s">
        <v>3</v>
      </c>
      <c r="D56" s="82" t="s">
        <v>29</v>
      </c>
      <c r="E56" s="39" t="s">
        <v>105</v>
      </c>
      <c r="F56" s="39" t="s">
        <v>108</v>
      </c>
      <c r="G56" s="39"/>
      <c r="H56" s="39"/>
      <c r="I56" s="31">
        <f>I57</f>
        <v>275.6</v>
      </c>
    </row>
    <row r="57" spans="1:9" ht="18.75">
      <c r="A57" s="190"/>
      <c r="B57" s="10"/>
      <c r="C57" s="42" t="s">
        <v>44</v>
      </c>
      <c r="D57" s="82" t="s">
        <v>29</v>
      </c>
      <c r="E57" s="39" t="s">
        <v>105</v>
      </c>
      <c r="F57" s="39" t="s">
        <v>108</v>
      </c>
      <c r="G57" s="39" t="s">
        <v>53</v>
      </c>
      <c r="H57" s="39"/>
      <c r="I57" s="94">
        <f>I58</f>
        <v>275.6</v>
      </c>
    </row>
    <row r="58" spans="1:9" ht="18.75">
      <c r="A58" s="190"/>
      <c r="B58" s="10"/>
      <c r="C58" s="40" t="s">
        <v>45</v>
      </c>
      <c r="D58" s="58" t="s">
        <v>29</v>
      </c>
      <c r="E58" s="39" t="s">
        <v>105</v>
      </c>
      <c r="F58" s="39" t="s">
        <v>108</v>
      </c>
      <c r="G58" s="39" t="s">
        <v>54</v>
      </c>
      <c r="H58" s="39"/>
      <c r="I58" s="95">
        <f>I60+I66+I61+I63</f>
        <v>275.6</v>
      </c>
    </row>
    <row r="59" spans="1:9" ht="18.75">
      <c r="A59" s="190"/>
      <c r="B59" s="10"/>
      <c r="C59" s="96" t="s">
        <v>72</v>
      </c>
      <c r="D59" s="50" t="s">
        <v>29</v>
      </c>
      <c r="E59" s="51" t="s">
        <v>105</v>
      </c>
      <c r="F59" s="51" t="s">
        <v>108</v>
      </c>
      <c r="G59" s="51" t="s">
        <v>62</v>
      </c>
      <c r="H59" s="51"/>
      <c r="I59" s="81">
        <f>I60</f>
        <v>16.8</v>
      </c>
    </row>
    <row r="60" spans="1:9" ht="36">
      <c r="A60" s="190"/>
      <c r="B60" s="10"/>
      <c r="C60" s="61" t="s">
        <v>196</v>
      </c>
      <c r="D60" s="72" t="s">
        <v>29</v>
      </c>
      <c r="E60" s="47" t="s">
        <v>105</v>
      </c>
      <c r="F60" s="47" t="s">
        <v>108</v>
      </c>
      <c r="G60" s="47" t="s">
        <v>62</v>
      </c>
      <c r="H60" s="47" t="s">
        <v>186</v>
      </c>
      <c r="I60" s="62">
        <v>16.8</v>
      </c>
    </row>
    <row r="61" spans="1:9" ht="56.25">
      <c r="A61" s="190"/>
      <c r="B61" s="10"/>
      <c r="C61" s="96" t="s">
        <v>163</v>
      </c>
      <c r="D61" s="50" t="s">
        <v>29</v>
      </c>
      <c r="E61" s="51" t="s">
        <v>105</v>
      </c>
      <c r="F61" s="51" t="s">
        <v>108</v>
      </c>
      <c r="G61" s="51" t="s">
        <v>162</v>
      </c>
      <c r="H61" s="51"/>
      <c r="I61" s="81">
        <f>I62</f>
        <v>54.5</v>
      </c>
    </row>
    <row r="62" spans="1:9" ht="36">
      <c r="A62" s="190"/>
      <c r="B62" s="10"/>
      <c r="C62" s="61" t="s">
        <v>196</v>
      </c>
      <c r="D62" s="72" t="s">
        <v>29</v>
      </c>
      <c r="E62" s="47" t="s">
        <v>105</v>
      </c>
      <c r="F62" s="47" t="s">
        <v>108</v>
      </c>
      <c r="G62" s="47" t="s">
        <v>162</v>
      </c>
      <c r="H62" s="47" t="s">
        <v>186</v>
      </c>
      <c r="I62" s="62">
        <v>54.5</v>
      </c>
    </row>
    <row r="63" spans="1:9" ht="18.75">
      <c r="A63" s="190"/>
      <c r="B63" s="10"/>
      <c r="C63" s="96" t="s">
        <v>229</v>
      </c>
      <c r="D63" s="50" t="s">
        <v>29</v>
      </c>
      <c r="E63" s="51" t="s">
        <v>105</v>
      </c>
      <c r="F63" s="51" t="s">
        <v>108</v>
      </c>
      <c r="G63" s="51" t="s">
        <v>228</v>
      </c>
      <c r="H63" s="51"/>
      <c r="I63" s="81">
        <f>I64</f>
        <v>123</v>
      </c>
    </row>
    <row r="64" spans="1:9" ht="36">
      <c r="A64" s="190"/>
      <c r="B64" s="10"/>
      <c r="C64" s="61" t="s">
        <v>196</v>
      </c>
      <c r="D64" s="72" t="s">
        <v>29</v>
      </c>
      <c r="E64" s="47" t="s">
        <v>105</v>
      </c>
      <c r="F64" s="47" t="s">
        <v>108</v>
      </c>
      <c r="G64" s="47" t="s">
        <v>228</v>
      </c>
      <c r="H64" s="47" t="s">
        <v>186</v>
      </c>
      <c r="I64" s="62">
        <f>9.5+12.7+100.8</f>
        <v>123</v>
      </c>
    </row>
    <row r="65" spans="1:9" ht="37.5">
      <c r="A65" s="190"/>
      <c r="B65" s="10"/>
      <c r="C65" s="49" t="s">
        <v>75</v>
      </c>
      <c r="D65" s="50" t="s">
        <v>29</v>
      </c>
      <c r="E65" s="51" t="s">
        <v>105</v>
      </c>
      <c r="F65" s="51" t="s">
        <v>108</v>
      </c>
      <c r="G65" s="51" t="s">
        <v>63</v>
      </c>
      <c r="H65" s="51"/>
      <c r="I65" s="81">
        <f>I66</f>
        <v>81.3</v>
      </c>
    </row>
    <row r="66" spans="1:9" ht="18.75">
      <c r="A66" s="190"/>
      <c r="B66" s="10"/>
      <c r="C66" s="78" t="s">
        <v>193</v>
      </c>
      <c r="D66" s="54" t="s">
        <v>29</v>
      </c>
      <c r="E66" s="47" t="s">
        <v>105</v>
      </c>
      <c r="F66" s="47" t="s">
        <v>108</v>
      </c>
      <c r="G66" s="47" t="s">
        <v>63</v>
      </c>
      <c r="H66" s="47" t="s">
        <v>188</v>
      </c>
      <c r="I66" s="62">
        <v>81.3</v>
      </c>
    </row>
    <row r="67" spans="1:9" ht="18.75">
      <c r="A67" s="190"/>
      <c r="B67" s="10"/>
      <c r="C67" s="97" t="s">
        <v>4</v>
      </c>
      <c r="D67" s="39" t="s">
        <v>29</v>
      </c>
      <c r="E67" s="58" t="s">
        <v>106</v>
      </c>
      <c r="F67" s="58"/>
      <c r="G67" s="58"/>
      <c r="H67" s="58"/>
      <c r="I67" s="31">
        <f>I68</f>
        <v>297.4</v>
      </c>
    </row>
    <row r="68" spans="1:9" ht="18.75">
      <c r="A68" s="190"/>
      <c r="B68" s="10"/>
      <c r="C68" s="63" t="s">
        <v>12</v>
      </c>
      <c r="D68" s="39" t="s">
        <v>29</v>
      </c>
      <c r="E68" s="58" t="s">
        <v>106</v>
      </c>
      <c r="F68" s="64" t="s">
        <v>107</v>
      </c>
      <c r="G68" s="58"/>
      <c r="H68" s="58"/>
      <c r="I68" s="31">
        <f>I69</f>
        <v>297.4</v>
      </c>
    </row>
    <row r="69" spans="1:9" ht="18.75">
      <c r="A69" s="190"/>
      <c r="B69" s="10"/>
      <c r="C69" s="63" t="s">
        <v>44</v>
      </c>
      <c r="D69" s="39" t="s">
        <v>29</v>
      </c>
      <c r="E69" s="58" t="s">
        <v>106</v>
      </c>
      <c r="F69" s="64" t="s">
        <v>107</v>
      </c>
      <c r="G69" s="64" t="s">
        <v>53</v>
      </c>
      <c r="H69" s="58"/>
      <c r="I69" s="31">
        <f>I70</f>
        <v>297.4</v>
      </c>
    </row>
    <row r="70" spans="1:9" ht="18.75">
      <c r="A70" s="190"/>
      <c r="B70" s="10"/>
      <c r="C70" s="63" t="s">
        <v>45</v>
      </c>
      <c r="D70" s="39" t="s">
        <v>29</v>
      </c>
      <c r="E70" s="58" t="s">
        <v>106</v>
      </c>
      <c r="F70" s="64" t="s">
        <v>107</v>
      </c>
      <c r="G70" s="64" t="s">
        <v>54</v>
      </c>
      <c r="H70" s="65"/>
      <c r="I70" s="31">
        <f>I71</f>
        <v>297.4</v>
      </c>
    </row>
    <row r="71" spans="1:9" ht="37.5">
      <c r="A71" s="190"/>
      <c r="B71" s="10"/>
      <c r="C71" s="98" t="s">
        <v>161</v>
      </c>
      <c r="D71" s="50" t="s">
        <v>29</v>
      </c>
      <c r="E71" s="50" t="s">
        <v>106</v>
      </c>
      <c r="F71" s="91" t="s">
        <v>107</v>
      </c>
      <c r="G71" s="91" t="s">
        <v>64</v>
      </c>
      <c r="H71" s="99"/>
      <c r="I71" s="100">
        <f>I72+I73</f>
        <v>297.4</v>
      </c>
    </row>
    <row r="72" spans="1:9" ht="63.75" customHeight="1">
      <c r="A72" s="190"/>
      <c r="B72" s="10"/>
      <c r="C72" s="101" t="s">
        <v>191</v>
      </c>
      <c r="D72" s="54" t="s">
        <v>29</v>
      </c>
      <c r="E72" s="102" t="s">
        <v>106</v>
      </c>
      <c r="F72" s="102" t="s">
        <v>107</v>
      </c>
      <c r="G72" s="102" t="s">
        <v>64</v>
      </c>
      <c r="H72" s="102" t="s">
        <v>185</v>
      </c>
      <c r="I72" s="56">
        <v>242.6</v>
      </c>
    </row>
    <row r="73" spans="1:9" ht="36">
      <c r="A73" s="190"/>
      <c r="B73" s="10"/>
      <c r="C73" s="103" t="s">
        <v>196</v>
      </c>
      <c r="D73" s="47" t="s">
        <v>29</v>
      </c>
      <c r="E73" s="72" t="s">
        <v>106</v>
      </c>
      <c r="F73" s="72" t="s">
        <v>107</v>
      </c>
      <c r="G73" s="72" t="s">
        <v>64</v>
      </c>
      <c r="H73" s="72" t="s">
        <v>186</v>
      </c>
      <c r="I73" s="62">
        <v>54.8</v>
      </c>
    </row>
    <row r="74" spans="1:9" ht="29.25" customHeight="1">
      <c r="A74" s="190"/>
      <c r="B74" s="10"/>
      <c r="C74" s="104" t="s">
        <v>5</v>
      </c>
      <c r="D74" s="39" t="s">
        <v>29</v>
      </c>
      <c r="E74" s="50" t="s">
        <v>107</v>
      </c>
      <c r="F74" s="50"/>
      <c r="G74" s="50" t="s">
        <v>21</v>
      </c>
      <c r="H74" s="50" t="s">
        <v>21</v>
      </c>
      <c r="I74" s="22">
        <f>I75+I87</f>
        <v>6.199999999999999</v>
      </c>
    </row>
    <row r="75" spans="1:9" ht="39.75" customHeight="1">
      <c r="A75" s="190"/>
      <c r="B75" s="10"/>
      <c r="C75" s="105" t="s">
        <v>209</v>
      </c>
      <c r="D75" s="39" t="s">
        <v>29</v>
      </c>
      <c r="E75" s="50" t="s">
        <v>107</v>
      </c>
      <c r="F75" s="91">
        <v>10</v>
      </c>
      <c r="G75" s="50" t="s">
        <v>21</v>
      </c>
      <c r="H75" s="58" t="s">
        <v>21</v>
      </c>
      <c r="I75" s="22">
        <f>I83+I76</f>
        <v>6.199999999999999</v>
      </c>
    </row>
    <row r="76" spans="1:9" ht="64.5" customHeight="1">
      <c r="A76" s="190"/>
      <c r="B76" s="10"/>
      <c r="C76" s="63" t="s">
        <v>165</v>
      </c>
      <c r="D76" s="64" t="s">
        <v>29</v>
      </c>
      <c r="E76" s="58" t="s">
        <v>107</v>
      </c>
      <c r="F76" s="64">
        <v>10</v>
      </c>
      <c r="G76" s="64" t="s">
        <v>164</v>
      </c>
      <c r="H76" s="65"/>
      <c r="I76" s="24">
        <f>I78</f>
        <v>0</v>
      </c>
    </row>
    <row r="77" spans="1:9" ht="60.75" customHeight="1">
      <c r="A77" s="190"/>
      <c r="B77" s="10"/>
      <c r="C77" s="63" t="s">
        <v>181</v>
      </c>
      <c r="D77" s="64" t="s">
        <v>29</v>
      </c>
      <c r="E77" s="58" t="s">
        <v>107</v>
      </c>
      <c r="F77" s="64">
        <v>10</v>
      </c>
      <c r="G77" s="64" t="s">
        <v>183</v>
      </c>
      <c r="H77" s="65"/>
      <c r="I77" s="24">
        <f>I78</f>
        <v>0</v>
      </c>
    </row>
    <row r="78" spans="1:9" ht="40.5" customHeight="1">
      <c r="A78" s="190"/>
      <c r="B78" s="10"/>
      <c r="C78" s="106" t="s">
        <v>182</v>
      </c>
      <c r="D78" s="107" t="s">
        <v>29</v>
      </c>
      <c r="E78" s="82" t="s">
        <v>107</v>
      </c>
      <c r="F78" s="107">
        <v>10</v>
      </c>
      <c r="G78" s="107" t="s">
        <v>184</v>
      </c>
      <c r="H78" s="108"/>
      <c r="I78" s="109">
        <f>I79+I81</f>
        <v>0</v>
      </c>
    </row>
    <row r="79" spans="1:9" ht="33" customHeight="1">
      <c r="A79" s="190"/>
      <c r="B79" s="10"/>
      <c r="C79" s="98" t="s">
        <v>197</v>
      </c>
      <c r="D79" s="50" t="s">
        <v>29</v>
      </c>
      <c r="E79" s="50" t="s">
        <v>107</v>
      </c>
      <c r="F79" s="91">
        <v>10</v>
      </c>
      <c r="G79" s="91" t="s">
        <v>198</v>
      </c>
      <c r="H79" s="99"/>
      <c r="I79" s="22">
        <f>I80</f>
        <v>0</v>
      </c>
    </row>
    <row r="80" spans="1:9" ht="39.75" customHeight="1">
      <c r="A80" s="190"/>
      <c r="B80" s="10"/>
      <c r="C80" s="103" t="s">
        <v>196</v>
      </c>
      <c r="D80" s="72" t="s">
        <v>29</v>
      </c>
      <c r="E80" s="72" t="s">
        <v>107</v>
      </c>
      <c r="F80" s="72">
        <v>10</v>
      </c>
      <c r="G80" s="72" t="s">
        <v>198</v>
      </c>
      <c r="H80" s="72" t="s">
        <v>186</v>
      </c>
      <c r="I80" s="23">
        <v>0</v>
      </c>
    </row>
    <row r="81" spans="1:9" ht="39.75" customHeight="1">
      <c r="A81" s="190"/>
      <c r="B81" s="10"/>
      <c r="C81" s="98" t="s">
        <v>241</v>
      </c>
      <c r="D81" s="50" t="s">
        <v>29</v>
      </c>
      <c r="E81" s="50" t="s">
        <v>107</v>
      </c>
      <c r="F81" s="91">
        <v>10</v>
      </c>
      <c r="G81" s="91" t="s">
        <v>240</v>
      </c>
      <c r="H81" s="99"/>
      <c r="I81" s="22">
        <f>I82</f>
        <v>0</v>
      </c>
    </row>
    <row r="82" spans="1:9" ht="39.75" customHeight="1">
      <c r="A82" s="190"/>
      <c r="B82" s="10"/>
      <c r="C82" s="103" t="s">
        <v>196</v>
      </c>
      <c r="D82" s="72" t="s">
        <v>29</v>
      </c>
      <c r="E82" s="72" t="s">
        <v>107</v>
      </c>
      <c r="F82" s="72">
        <v>10</v>
      </c>
      <c r="G82" s="72" t="s">
        <v>240</v>
      </c>
      <c r="H82" s="72" t="s">
        <v>186</v>
      </c>
      <c r="I82" s="23">
        <v>0</v>
      </c>
    </row>
    <row r="83" spans="1:9" ht="18.75">
      <c r="A83" s="190"/>
      <c r="B83" s="10"/>
      <c r="C83" s="63" t="s">
        <v>44</v>
      </c>
      <c r="D83" s="39" t="s">
        <v>29</v>
      </c>
      <c r="E83" s="58" t="s">
        <v>107</v>
      </c>
      <c r="F83" s="64">
        <v>10</v>
      </c>
      <c r="G83" s="64" t="s">
        <v>53</v>
      </c>
      <c r="H83" s="110"/>
      <c r="I83" s="24">
        <f>I84</f>
        <v>6.199999999999999</v>
      </c>
    </row>
    <row r="84" spans="1:9" ht="24" customHeight="1">
      <c r="A84" s="190"/>
      <c r="B84" s="10"/>
      <c r="C84" s="63" t="s">
        <v>45</v>
      </c>
      <c r="D84" s="39" t="s">
        <v>29</v>
      </c>
      <c r="E84" s="58" t="s">
        <v>107</v>
      </c>
      <c r="F84" s="64">
        <v>10</v>
      </c>
      <c r="G84" s="64" t="s">
        <v>54</v>
      </c>
      <c r="H84" s="65"/>
      <c r="I84" s="24">
        <f>I86</f>
        <v>6.199999999999999</v>
      </c>
    </row>
    <row r="85" spans="1:9" ht="63" customHeight="1">
      <c r="A85" s="190"/>
      <c r="B85" s="10"/>
      <c r="C85" s="76" t="s">
        <v>210</v>
      </c>
      <c r="D85" s="111" t="s">
        <v>29</v>
      </c>
      <c r="E85" s="112" t="s">
        <v>107</v>
      </c>
      <c r="F85" s="112">
        <v>10</v>
      </c>
      <c r="G85" s="112" t="s">
        <v>65</v>
      </c>
      <c r="H85" s="112"/>
      <c r="I85" s="113">
        <f>I86</f>
        <v>6.199999999999999</v>
      </c>
    </row>
    <row r="86" spans="1:9" ht="27.75" customHeight="1">
      <c r="A86" s="190"/>
      <c r="B86" s="10"/>
      <c r="C86" s="78" t="s">
        <v>193</v>
      </c>
      <c r="D86" s="114" t="s">
        <v>29</v>
      </c>
      <c r="E86" s="114" t="s">
        <v>107</v>
      </c>
      <c r="F86" s="114">
        <v>10</v>
      </c>
      <c r="G86" s="114" t="s">
        <v>65</v>
      </c>
      <c r="H86" s="114" t="s">
        <v>188</v>
      </c>
      <c r="I86" s="115">
        <f>24.9-18.7</f>
        <v>6.199999999999999</v>
      </c>
    </row>
    <row r="87" spans="1:9" ht="47.25" customHeight="1">
      <c r="A87" s="190"/>
      <c r="B87" s="10"/>
      <c r="C87" s="63" t="s">
        <v>142</v>
      </c>
      <c r="D87" s="58" t="s">
        <v>29</v>
      </c>
      <c r="E87" s="58" t="s">
        <v>107</v>
      </c>
      <c r="F87" s="64" t="s">
        <v>143</v>
      </c>
      <c r="G87" s="116"/>
      <c r="H87" s="116"/>
      <c r="I87" s="117">
        <f>I88</f>
        <v>0</v>
      </c>
    </row>
    <row r="88" spans="1:9" ht="74.25" customHeight="1">
      <c r="A88" s="190"/>
      <c r="B88" s="10"/>
      <c r="C88" s="118" t="s">
        <v>215</v>
      </c>
      <c r="D88" s="43" t="s">
        <v>29</v>
      </c>
      <c r="E88" s="82" t="s">
        <v>107</v>
      </c>
      <c r="F88" s="107" t="s">
        <v>143</v>
      </c>
      <c r="G88" s="107" t="s">
        <v>145</v>
      </c>
      <c r="H88" s="82" t="s">
        <v>21</v>
      </c>
      <c r="I88" s="117">
        <f>I89</f>
        <v>0</v>
      </c>
    </row>
    <row r="89" spans="1:9" ht="74.25" customHeight="1">
      <c r="A89" s="190"/>
      <c r="B89" s="10"/>
      <c r="C89" s="119" t="s">
        <v>220</v>
      </c>
      <c r="D89" s="120" t="s">
        <v>29</v>
      </c>
      <c r="E89" s="82" t="s">
        <v>107</v>
      </c>
      <c r="F89" s="107" t="s">
        <v>143</v>
      </c>
      <c r="G89" s="107" t="s">
        <v>219</v>
      </c>
      <c r="H89" s="82"/>
      <c r="I89" s="117">
        <f>I90</f>
        <v>0</v>
      </c>
    </row>
    <row r="90" spans="1:9" ht="65.25" customHeight="1">
      <c r="A90" s="190"/>
      <c r="B90" s="10"/>
      <c r="C90" s="121" t="s">
        <v>216</v>
      </c>
      <c r="D90" s="82" t="s">
        <v>29</v>
      </c>
      <c r="E90" s="82" t="s">
        <v>107</v>
      </c>
      <c r="F90" s="107" t="s">
        <v>143</v>
      </c>
      <c r="G90" s="107" t="s">
        <v>217</v>
      </c>
      <c r="H90" s="82"/>
      <c r="I90" s="117">
        <f>I92</f>
        <v>0</v>
      </c>
    </row>
    <row r="91" spans="1:9" ht="78" customHeight="1">
      <c r="A91" s="190"/>
      <c r="B91" s="10"/>
      <c r="C91" s="98" t="s">
        <v>146</v>
      </c>
      <c r="D91" s="50" t="s">
        <v>29</v>
      </c>
      <c r="E91" s="91" t="s">
        <v>107</v>
      </c>
      <c r="F91" s="91" t="s">
        <v>143</v>
      </c>
      <c r="G91" s="91" t="s">
        <v>218</v>
      </c>
      <c r="H91" s="91"/>
      <c r="I91" s="29">
        <f>I92</f>
        <v>0</v>
      </c>
    </row>
    <row r="92" spans="1:9" ht="40.5" customHeight="1">
      <c r="A92" s="190"/>
      <c r="B92" s="10"/>
      <c r="C92" s="103" t="s">
        <v>196</v>
      </c>
      <c r="D92" s="72" t="s">
        <v>29</v>
      </c>
      <c r="E92" s="72" t="s">
        <v>107</v>
      </c>
      <c r="F92" s="72" t="s">
        <v>143</v>
      </c>
      <c r="G92" s="72" t="s">
        <v>218</v>
      </c>
      <c r="H92" s="72" t="s">
        <v>186</v>
      </c>
      <c r="I92" s="23">
        <v>0</v>
      </c>
    </row>
    <row r="93" spans="1:9" ht="16.5" customHeight="1">
      <c r="A93" s="190"/>
      <c r="B93" s="10"/>
      <c r="C93" s="97" t="s">
        <v>37</v>
      </c>
      <c r="D93" s="39" t="s">
        <v>29</v>
      </c>
      <c r="E93" s="58" t="s">
        <v>111</v>
      </c>
      <c r="F93" s="58"/>
      <c r="G93" s="58" t="s">
        <v>21</v>
      </c>
      <c r="H93" s="58" t="s">
        <v>21</v>
      </c>
      <c r="I93" s="22">
        <f>I94+I124</f>
        <v>7475.4</v>
      </c>
    </row>
    <row r="94" spans="1:9" ht="20.25" customHeight="1">
      <c r="A94" s="190"/>
      <c r="B94" s="10"/>
      <c r="C94" s="63" t="s">
        <v>41</v>
      </c>
      <c r="D94" s="107" t="s">
        <v>29</v>
      </c>
      <c r="E94" s="82" t="s">
        <v>111</v>
      </c>
      <c r="F94" s="107" t="s">
        <v>112</v>
      </c>
      <c r="G94" s="82"/>
      <c r="H94" s="82"/>
      <c r="I94" s="24">
        <f>I103+I118+I95+I99</f>
        <v>7299.9</v>
      </c>
    </row>
    <row r="95" spans="1:9" ht="77.25" customHeight="1">
      <c r="A95" s="190"/>
      <c r="B95" s="10"/>
      <c r="C95" s="63" t="s">
        <v>99</v>
      </c>
      <c r="D95" s="64" t="s">
        <v>29</v>
      </c>
      <c r="E95" s="58" t="s">
        <v>111</v>
      </c>
      <c r="F95" s="64" t="s">
        <v>112</v>
      </c>
      <c r="G95" s="64" t="s">
        <v>100</v>
      </c>
      <c r="H95" s="65"/>
      <c r="I95" s="24">
        <f>I96</f>
        <v>1203.8</v>
      </c>
    </row>
    <row r="96" spans="1:9" ht="41.25" customHeight="1">
      <c r="A96" s="190"/>
      <c r="B96" s="10"/>
      <c r="C96" s="106" t="s">
        <v>101</v>
      </c>
      <c r="D96" s="64" t="s">
        <v>29</v>
      </c>
      <c r="E96" s="58" t="s">
        <v>111</v>
      </c>
      <c r="F96" s="64" t="s">
        <v>112</v>
      </c>
      <c r="G96" s="64" t="s">
        <v>102</v>
      </c>
      <c r="H96" s="110"/>
      <c r="I96" s="122">
        <f>I97</f>
        <v>1203.8</v>
      </c>
    </row>
    <row r="97" spans="1:9" ht="81.75" customHeight="1">
      <c r="A97" s="190"/>
      <c r="B97" s="10"/>
      <c r="C97" s="98" t="s">
        <v>139</v>
      </c>
      <c r="D97" s="50" t="s">
        <v>29</v>
      </c>
      <c r="E97" s="50" t="s">
        <v>111</v>
      </c>
      <c r="F97" s="91" t="s">
        <v>112</v>
      </c>
      <c r="G97" s="91" t="s">
        <v>138</v>
      </c>
      <c r="H97" s="99"/>
      <c r="I97" s="22">
        <f>I98</f>
        <v>1203.8</v>
      </c>
    </row>
    <row r="98" spans="1:9" ht="41.25" customHeight="1">
      <c r="A98" s="190"/>
      <c r="B98" s="10"/>
      <c r="C98" s="103" t="s">
        <v>196</v>
      </c>
      <c r="D98" s="72" t="s">
        <v>29</v>
      </c>
      <c r="E98" s="72" t="s">
        <v>111</v>
      </c>
      <c r="F98" s="72" t="s">
        <v>112</v>
      </c>
      <c r="G98" s="72" t="s">
        <v>138</v>
      </c>
      <c r="H98" s="72" t="s">
        <v>186</v>
      </c>
      <c r="I98" s="23">
        <v>1203.8</v>
      </c>
    </row>
    <row r="99" spans="1:9" ht="66.75" customHeight="1">
      <c r="A99" s="190"/>
      <c r="B99" s="10"/>
      <c r="C99" s="63" t="s">
        <v>176</v>
      </c>
      <c r="D99" s="64" t="s">
        <v>29</v>
      </c>
      <c r="E99" s="58" t="s">
        <v>111</v>
      </c>
      <c r="F99" s="64" t="s">
        <v>112</v>
      </c>
      <c r="G99" s="64" t="s">
        <v>173</v>
      </c>
      <c r="H99" s="65"/>
      <c r="I99" s="24">
        <f>I100</f>
        <v>2840.9</v>
      </c>
    </row>
    <row r="100" spans="1:9" ht="41.25" customHeight="1">
      <c r="A100" s="190"/>
      <c r="B100" s="10"/>
      <c r="C100" s="106" t="s">
        <v>177</v>
      </c>
      <c r="D100" s="64" t="s">
        <v>29</v>
      </c>
      <c r="E100" s="58" t="s">
        <v>111</v>
      </c>
      <c r="F100" s="64" t="s">
        <v>112</v>
      </c>
      <c r="G100" s="64" t="s">
        <v>174</v>
      </c>
      <c r="H100" s="110"/>
      <c r="I100" s="122">
        <f>I101</f>
        <v>2840.9</v>
      </c>
    </row>
    <row r="101" spans="1:9" ht="102" customHeight="1">
      <c r="A101" s="190"/>
      <c r="B101" s="10"/>
      <c r="C101" s="123" t="s">
        <v>180</v>
      </c>
      <c r="D101" s="50" t="s">
        <v>29</v>
      </c>
      <c r="E101" s="50" t="s">
        <v>111</v>
      </c>
      <c r="F101" s="91" t="s">
        <v>112</v>
      </c>
      <c r="G101" s="91" t="s">
        <v>175</v>
      </c>
      <c r="H101" s="99"/>
      <c r="I101" s="22">
        <f>I102</f>
        <v>2840.9</v>
      </c>
    </row>
    <row r="102" spans="1:9" ht="41.25" customHeight="1">
      <c r="A102" s="190"/>
      <c r="B102" s="10"/>
      <c r="C102" s="103" t="s">
        <v>196</v>
      </c>
      <c r="D102" s="72" t="s">
        <v>29</v>
      </c>
      <c r="E102" s="72" t="s">
        <v>111</v>
      </c>
      <c r="F102" s="72" t="s">
        <v>112</v>
      </c>
      <c r="G102" s="72" t="s">
        <v>175</v>
      </c>
      <c r="H102" s="72" t="s">
        <v>186</v>
      </c>
      <c r="I102" s="23">
        <v>2840.9</v>
      </c>
    </row>
    <row r="103" spans="1:9" ht="72.75" customHeight="1">
      <c r="A103" s="190"/>
      <c r="B103" s="10"/>
      <c r="C103" s="121" t="s">
        <v>221</v>
      </c>
      <c r="D103" s="64" t="s">
        <v>29</v>
      </c>
      <c r="E103" s="82" t="s">
        <v>111</v>
      </c>
      <c r="F103" s="107" t="s">
        <v>112</v>
      </c>
      <c r="G103" s="107" t="s">
        <v>66</v>
      </c>
      <c r="H103" s="110"/>
      <c r="I103" s="124">
        <f>I104+I114</f>
        <v>1664</v>
      </c>
    </row>
    <row r="104" spans="1:9" ht="61.5" customHeight="1">
      <c r="A104" s="190"/>
      <c r="B104" s="10"/>
      <c r="C104" s="98" t="s">
        <v>90</v>
      </c>
      <c r="D104" s="50" t="s">
        <v>29</v>
      </c>
      <c r="E104" s="50" t="s">
        <v>111</v>
      </c>
      <c r="F104" s="91" t="s">
        <v>112</v>
      </c>
      <c r="G104" s="91" t="s">
        <v>67</v>
      </c>
      <c r="H104" s="99"/>
      <c r="I104" s="22">
        <f>I105</f>
        <v>1664</v>
      </c>
    </row>
    <row r="105" spans="1:9" ht="46.5" customHeight="1">
      <c r="A105" s="190"/>
      <c r="B105" s="10"/>
      <c r="C105" s="98" t="s">
        <v>92</v>
      </c>
      <c r="D105" s="50" t="s">
        <v>29</v>
      </c>
      <c r="E105" s="50" t="s">
        <v>111</v>
      </c>
      <c r="F105" s="91" t="s">
        <v>112</v>
      </c>
      <c r="G105" s="91" t="s">
        <v>91</v>
      </c>
      <c r="H105" s="99"/>
      <c r="I105" s="22">
        <f>I106+I108+I110+I112</f>
        <v>1664</v>
      </c>
    </row>
    <row r="106" spans="1:9" ht="46.5" customHeight="1">
      <c r="A106" s="190"/>
      <c r="B106" s="10"/>
      <c r="C106" s="98" t="s">
        <v>167</v>
      </c>
      <c r="D106" s="50" t="s">
        <v>29</v>
      </c>
      <c r="E106" s="50" t="s">
        <v>111</v>
      </c>
      <c r="F106" s="91" t="s">
        <v>112</v>
      </c>
      <c r="G106" s="91" t="s">
        <v>166</v>
      </c>
      <c r="H106" s="99"/>
      <c r="I106" s="22">
        <f>I107</f>
        <v>274.4</v>
      </c>
    </row>
    <row r="107" spans="1:9" ht="46.5" customHeight="1">
      <c r="A107" s="190"/>
      <c r="B107" s="10"/>
      <c r="C107" s="103" t="s">
        <v>196</v>
      </c>
      <c r="D107" s="72" t="s">
        <v>29</v>
      </c>
      <c r="E107" s="72" t="s">
        <v>111</v>
      </c>
      <c r="F107" s="72" t="s">
        <v>112</v>
      </c>
      <c r="G107" s="72" t="s">
        <v>166</v>
      </c>
      <c r="H107" s="72" t="s">
        <v>186</v>
      </c>
      <c r="I107" s="23">
        <v>274.4</v>
      </c>
    </row>
    <row r="108" spans="1:9" ht="46.5" customHeight="1">
      <c r="A108" s="190"/>
      <c r="B108" s="10"/>
      <c r="C108" s="98" t="s">
        <v>207</v>
      </c>
      <c r="D108" s="50" t="s">
        <v>29</v>
      </c>
      <c r="E108" s="50" t="s">
        <v>111</v>
      </c>
      <c r="F108" s="91" t="s">
        <v>112</v>
      </c>
      <c r="G108" s="91" t="s">
        <v>206</v>
      </c>
      <c r="H108" s="99"/>
      <c r="I108" s="22">
        <f>I109</f>
        <v>396</v>
      </c>
    </row>
    <row r="109" spans="1:9" ht="46.5" customHeight="1">
      <c r="A109" s="190"/>
      <c r="B109" s="10"/>
      <c r="C109" s="103" t="s">
        <v>196</v>
      </c>
      <c r="D109" s="72" t="s">
        <v>29</v>
      </c>
      <c r="E109" s="72" t="s">
        <v>111</v>
      </c>
      <c r="F109" s="72" t="s">
        <v>112</v>
      </c>
      <c r="G109" s="72" t="s">
        <v>206</v>
      </c>
      <c r="H109" s="72" t="s">
        <v>186</v>
      </c>
      <c r="I109" s="23">
        <v>396</v>
      </c>
    </row>
    <row r="110" spans="1:9" ht="46.5" customHeight="1">
      <c r="A110" s="190"/>
      <c r="B110" s="10"/>
      <c r="C110" s="98" t="s">
        <v>223</v>
      </c>
      <c r="D110" s="125" t="s">
        <v>29</v>
      </c>
      <c r="E110" s="125" t="s">
        <v>111</v>
      </c>
      <c r="F110" s="126" t="s">
        <v>112</v>
      </c>
      <c r="G110" s="91" t="s">
        <v>225</v>
      </c>
      <c r="H110" s="99"/>
      <c r="I110" s="22">
        <f>I111</f>
        <v>993.6</v>
      </c>
    </row>
    <row r="111" spans="1:9" ht="46.5" customHeight="1">
      <c r="A111" s="190"/>
      <c r="B111" s="10"/>
      <c r="C111" s="103" t="s">
        <v>224</v>
      </c>
      <c r="D111" s="127" t="s">
        <v>29</v>
      </c>
      <c r="E111" s="127" t="s">
        <v>111</v>
      </c>
      <c r="F111" s="128" t="s">
        <v>112</v>
      </c>
      <c r="G111" s="72" t="s">
        <v>225</v>
      </c>
      <c r="H111" s="72">
        <v>200</v>
      </c>
      <c r="I111" s="23">
        <v>993.6</v>
      </c>
    </row>
    <row r="112" spans="1:9" ht="66" customHeight="1">
      <c r="A112" s="190"/>
      <c r="B112" s="10"/>
      <c r="C112" s="98" t="s">
        <v>227</v>
      </c>
      <c r="D112" s="125" t="s">
        <v>29</v>
      </c>
      <c r="E112" s="125" t="s">
        <v>111</v>
      </c>
      <c r="F112" s="126" t="s">
        <v>112</v>
      </c>
      <c r="G112" s="91" t="s">
        <v>226</v>
      </c>
      <c r="H112" s="99"/>
      <c r="I112" s="22">
        <f>I113</f>
        <v>0</v>
      </c>
    </row>
    <row r="113" spans="1:9" ht="46.5" customHeight="1">
      <c r="A113" s="190"/>
      <c r="B113" s="10"/>
      <c r="C113" s="103" t="s">
        <v>224</v>
      </c>
      <c r="D113" s="127" t="s">
        <v>29</v>
      </c>
      <c r="E113" s="127" t="s">
        <v>111</v>
      </c>
      <c r="F113" s="128" t="s">
        <v>112</v>
      </c>
      <c r="G113" s="72" t="s">
        <v>226</v>
      </c>
      <c r="H113" s="72">
        <v>200</v>
      </c>
      <c r="I113" s="23">
        <v>0</v>
      </c>
    </row>
    <row r="114" spans="1:9" ht="75.75" customHeight="1">
      <c r="A114" s="190"/>
      <c r="B114" s="10"/>
      <c r="C114" s="98" t="s">
        <v>119</v>
      </c>
      <c r="D114" s="50" t="s">
        <v>29</v>
      </c>
      <c r="E114" s="50" t="s">
        <v>111</v>
      </c>
      <c r="F114" s="91" t="s">
        <v>112</v>
      </c>
      <c r="G114" s="91" t="s">
        <v>116</v>
      </c>
      <c r="H114" s="99"/>
      <c r="I114" s="22">
        <f>I115</f>
        <v>0</v>
      </c>
    </row>
    <row r="115" spans="1:9" ht="49.5" customHeight="1">
      <c r="A115" s="190"/>
      <c r="B115" s="10"/>
      <c r="C115" s="129" t="s">
        <v>120</v>
      </c>
      <c r="D115" s="50" t="s">
        <v>29</v>
      </c>
      <c r="E115" s="50" t="s">
        <v>111</v>
      </c>
      <c r="F115" s="91" t="s">
        <v>112</v>
      </c>
      <c r="G115" s="91" t="s">
        <v>117</v>
      </c>
      <c r="H115" s="99"/>
      <c r="I115" s="22">
        <f>I116</f>
        <v>0</v>
      </c>
    </row>
    <row r="116" spans="1:9" ht="40.5" customHeight="1">
      <c r="A116" s="190"/>
      <c r="B116" s="10"/>
      <c r="C116" s="130" t="s">
        <v>121</v>
      </c>
      <c r="D116" s="50" t="s">
        <v>29</v>
      </c>
      <c r="E116" s="50" t="s">
        <v>111</v>
      </c>
      <c r="F116" s="91" t="s">
        <v>112</v>
      </c>
      <c r="G116" s="91" t="s">
        <v>118</v>
      </c>
      <c r="H116" s="99"/>
      <c r="I116" s="22">
        <f>I117</f>
        <v>0</v>
      </c>
    </row>
    <row r="117" spans="1:9" ht="42.75" customHeight="1">
      <c r="A117" s="190"/>
      <c r="B117" s="10"/>
      <c r="C117" s="103" t="s">
        <v>196</v>
      </c>
      <c r="D117" s="72" t="s">
        <v>29</v>
      </c>
      <c r="E117" s="72" t="s">
        <v>111</v>
      </c>
      <c r="F117" s="72" t="s">
        <v>112</v>
      </c>
      <c r="G117" s="72" t="s">
        <v>118</v>
      </c>
      <c r="H117" s="72" t="s">
        <v>186</v>
      </c>
      <c r="I117" s="23">
        <v>0</v>
      </c>
    </row>
    <row r="118" spans="1:9" ht="18.75">
      <c r="A118" s="190"/>
      <c r="B118" s="10"/>
      <c r="C118" s="121" t="s">
        <v>44</v>
      </c>
      <c r="D118" s="82" t="s">
        <v>29</v>
      </c>
      <c r="E118" s="82" t="s">
        <v>111</v>
      </c>
      <c r="F118" s="107" t="s">
        <v>112</v>
      </c>
      <c r="G118" s="107" t="s">
        <v>53</v>
      </c>
      <c r="H118" s="82" t="s">
        <v>21</v>
      </c>
      <c r="I118" s="117">
        <f>I119</f>
        <v>1591.2</v>
      </c>
    </row>
    <row r="119" spans="1:9" ht="18.75">
      <c r="A119" s="190"/>
      <c r="B119" s="10"/>
      <c r="C119" s="63" t="s">
        <v>46</v>
      </c>
      <c r="D119" s="39" t="s">
        <v>29</v>
      </c>
      <c r="E119" s="64" t="s">
        <v>111</v>
      </c>
      <c r="F119" s="64" t="s">
        <v>112</v>
      </c>
      <c r="G119" s="64" t="s">
        <v>54</v>
      </c>
      <c r="H119" s="64"/>
      <c r="I119" s="24">
        <f>I120+I122</f>
        <v>1591.2</v>
      </c>
    </row>
    <row r="120" spans="1:9" ht="37.5">
      <c r="A120" s="190"/>
      <c r="B120" s="10"/>
      <c r="C120" s="98" t="s">
        <v>76</v>
      </c>
      <c r="D120" s="51" t="s">
        <v>29</v>
      </c>
      <c r="E120" s="50" t="s">
        <v>111</v>
      </c>
      <c r="F120" s="91" t="s">
        <v>112</v>
      </c>
      <c r="G120" s="91" t="s">
        <v>68</v>
      </c>
      <c r="H120" s="99"/>
      <c r="I120" s="22">
        <f>I121</f>
        <v>1368.9</v>
      </c>
    </row>
    <row r="121" spans="1:9" ht="36">
      <c r="A121" s="190"/>
      <c r="B121" s="10"/>
      <c r="C121" s="61" t="s">
        <v>196</v>
      </c>
      <c r="D121" s="102" t="s">
        <v>29</v>
      </c>
      <c r="E121" s="102" t="s">
        <v>111</v>
      </c>
      <c r="F121" s="102" t="s">
        <v>112</v>
      </c>
      <c r="G121" s="102" t="s">
        <v>68</v>
      </c>
      <c r="H121" s="72" t="s">
        <v>186</v>
      </c>
      <c r="I121" s="21">
        <v>1368.9</v>
      </c>
    </row>
    <row r="122" spans="1:9" ht="60.75" customHeight="1">
      <c r="A122" s="190"/>
      <c r="B122" s="10"/>
      <c r="C122" s="131" t="s">
        <v>134</v>
      </c>
      <c r="D122" s="91" t="s">
        <v>29</v>
      </c>
      <c r="E122" s="50" t="s">
        <v>111</v>
      </c>
      <c r="F122" s="91" t="s">
        <v>112</v>
      </c>
      <c r="G122" s="91" t="s">
        <v>69</v>
      </c>
      <c r="H122" s="99"/>
      <c r="I122" s="132">
        <f>I123</f>
        <v>222.3</v>
      </c>
    </row>
    <row r="123" spans="1:9" ht="36">
      <c r="A123" s="190"/>
      <c r="B123" s="10"/>
      <c r="C123" s="61" t="s">
        <v>196</v>
      </c>
      <c r="D123" s="72" t="s">
        <v>29</v>
      </c>
      <c r="E123" s="72" t="s">
        <v>111</v>
      </c>
      <c r="F123" s="72" t="s">
        <v>112</v>
      </c>
      <c r="G123" s="72" t="s">
        <v>69</v>
      </c>
      <c r="H123" s="72" t="s">
        <v>186</v>
      </c>
      <c r="I123" s="73">
        <v>222.3</v>
      </c>
    </row>
    <row r="124" spans="1:9" ht="18.75">
      <c r="A124" s="190"/>
      <c r="B124" s="10"/>
      <c r="C124" s="63" t="s">
        <v>153</v>
      </c>
      <c r="D124" s="74" t="s">
        <v>29</v>
      </c>
      <c r="E124" s="50" t="s">
        <v>111</v>
      </c>
      <c r="F124" s="91" t="s">
        <v>154</v>
      </c>
      <c r="G124" s="50" t="s">
        <v>21</v>
      </c>
      <c r="H124" s="50" t="s">
        <v>21</v>
      </c>
      <c r="I124" s="117">
        <f>I125+I131</f>
        <v>175.5</v>
      </c>
    </row>
    <row r="125" spans="1:9" ht="75">
      <c r="A125" s="190"/>
      <c r="B125" s="10"/>
      <c r="C125" s="40" t="s">
        <v>155</v>
      </c>
      <c r="D125" s="58" t="s">
        <v>29</v>
      </c>
      <c r="E125" s="58" t="s">
        <v>111</v>
      </c>
      <c r="F125" s="64" t="s">
        <v>154</v>
      </c>
      <c r="G125" s="64" t="s">
        <v>156</v>
      </c>
      <c r="H125" s="65"/>
      <c r="I125" s="117">
        <f>I126</f>
        <v>3</v>
      </c>
    </row>
    <row r="126" spans="1:9" ht="37.5">
      <c r="A126" s="190"/>
      <c r="B126" s="10"/>
      <c r="C126" s="40" t="s">
        <v>157</v>
      </c>
      <c r="D126" s="58" t="s">
        <v>29</v>
      </c>
      <c r="E126" s="58" t="s">
        <v>111</v>
      </c>
      <c r="F126" s="64" t="s">
        <v>154</v>
      </c>
      <c r="G126" s="64" t="s">
        <v>158</v>
      </c>
      <c r="H126" s="65"/>
      <c r="I126" s="117">
        <f>I127+I129</f>
        <v>3</v>
      </c>
    </row>
    <row r="127" spans="1:9" ht="37.5">
      <c r="A127" s="190"/>
      <c r="B127" s="10"/>
      <c r="C127" s="98" t="s">
        <v>159</v>
      </c>
      <c r="D127" s="50" t="s">
        <v>29</v>
      </c>
      <c r="E127" s="50" t="s">
        <v>111</v>
      </c>
      <c r="F127" s="50" t="s">
        <v>154</v>
      </c>
      <c r="G127" s="50" t="s">
        <v>160</v>
      </c>
      <c r="H127" s="99"/>
      <c r="I127" s="22">
        <f>I128</f>
        <v>0</v>
      </c>
    </row>
    <row r="128" spans="1:9" ht="18.75">
      <c r="A128" s="190"/>
      <c r="B128" s="10"/>
      <c r="C128" s="46" t="s">
        <v>195</v>
      </c>
      <c r="D128" s="72" t="s">
        <v>29</v>
      </c>
      <c r="E128" s="72" t="s">
        <v>111</v>
      </c>
      <c r="F128" s="72" t="s">
        <v>154</v>
      </c>
      <c r="G128" s="72" t="s">
        <v>160</v>
      </c>
      <c r="H128" s="72" t="s">
        <v>187</v>
      </c>
      <c r="I128" s="23">
        <v>0</v>
      </c>
    </row>
    <row r="129" spans="1:9" ht="37.5">
      <c r="A129" s="190"/>
      <c r="B129" s="10"/>
      <c r="C129" s="98" t="s">
        <v>159</v>
      </c>
      <c r="D129" s="50" t="s">
        <v>29</v>
      </c>
      <c r="E129" s="50" t="s">
        <v>111</v>
      </c>
      <c r="F129" s="50" t="s">
        <v>154</v>
      </c>
      <c r="G129" s="50" t="s">
        <v>160</v>
      </c>
      <c r="H129" s="99"/>
      <c r="I129" s="22">
        <f>I130</f>
        <v>3</v>
      </c>
    </row>
    <row r="130" spans="1:9" ht="36">
      <c r="A130" s="190"/>
      <c r="B130" s="10"/>
      <c r="C130" s="46" t="s">
        <v>244</v>
      </c>
      <c r="D130" s="72" t="s">
        <v>29</v>
      </c>
      <c r="E130" s="72" t="s">
        <v>111</v>
      </c>
      <c r="F130" s="72" t="s">
        <v>154</v>
      </c>
      <c r="G130" s="72" t="s">
        <v>160</v>
      </c>
      <c r="H130" s="72">
        <v>600</v>
      </c>
      <c r="I130" s="23">
        <v>3</v>
      </c>
    </row>
    <row r="131" spans="1:9" ht="18.75">
      <c r="A131" s="190"/>
      <c r="B131" s="10"/>
      <c r="C131" s="63" t="s">
        <v>44</v>
      </c>
      <c r="D131" s="58" t="s">
        <v>29</v>
      </c>
      <c r="E131" s="58" t="s">
        <v>111</v>
      </c>
      <c r="F131" s="64" t="s">
        <v>154</v>
      </c>
      <c r="G131" s="64" t="s">
        <v>53</v>
      </c>
      <c r="H131" s="58" t="s">
        <v>21</v>
      </c>
      <c r="I131" s="117">
        <f>I132</f>
        <v>172.5</v>
      </c>
    </row>
    <row r="132" spans="1:9" ht="18.75">
      <c r="A132" s="190"/>
      <c r="B132" s="10"/>
      <c r="C132" s="63" t="s">
        <v>46</v>
      </c>
      <c r="D132" s="58" t="s">
        <v>29</v>
      </c>
      <c r="E132" s="64" t="s">
        <v>111</v>
      </c>
      <c r="F132" s="64" t="s">
        <v>154</v>
      </c>
      <c r="G132" s="64" t="s">
        <v>54</v>
      </c>
      <c r="H132" s="64"/>
      <c r="I132" s="117">
        <f>I133</f>
        <v>172.5</v>
      </c>
    </row>
    <row r="133" spans="1:9" ht="36" customHeight="1">
      <c r="A133" s="190"/>
      <c r="B133" s="10"/>
      <c r="C133" s="98" t="s">
        <v>179</v>
      </c>
      <c r="D133" s="50" t="s">
        <v>29</v>
      </c>
      <c r="E133" s="50" t="s">
        <v>111</v>
      </c>
      <c r="F133" s="91" t="s">
        <v>154</v>
      </c>
      <c r="G133" s="91" t="s">
        <v>178</v>
      </c>
      <c r="H133" s="99"/>
      <c r="I133" s="22">
        <f>I134</f>
        <v>172.5</v>
      </c>
    </row>
    <row r="134" spans="1:9" ht="36">
      <c r="A134" s="190"/>
      <c r="B134" s="10"/>
      <c r="C134" s="61" t="s">
        <v>196</v>
      </c>
      <c r="D134" s="72" t="s">
        <v>29</v>
      </c>
      <c r="E134" s="72" t="s">
        <v>111</v>
      </c>
      <c r="F134" s="72" t="s">
        <v>154</v>
      </c>
      <c r="G134" s="72" t="s">
        <v>178</v>
      </c>
      <c r="H134" s="72" t="s">
        <v>186</v>
      </c>
      <c r="I134" s="23">
        <f>100+81.5+27.3-36.3</f>
        <v>172.5</v>
      </c>
    </row>
    <row r="135" spans="1:9" ht="18.75">
      <c r="A135" s="190"/>
      <c r="B135" s="10"/>
      <c r="C135" s="40" t="s">
        <v>6</v>
      </c>
      <c r="D135" s="39" t="s">
        <v>29</v>
      </c>
      <c r="E135" s="39" t="s">
        <v>113</v>
      </c>
      <c r="F135" s="39"/>
      <c r="G135" s="39" t="s">
        <v>21</v>
      </c>
      <c r="H135" s="39" t="s">
        <v>21</v>
      </c>
      <c r="I135" s="41">
        <f>I136+I142+I156</f>
        <v>13426.1</v>
      </c>
    </row>
    <row r="136" spans="1:9" ht="18.75">
      <c r="A136" s="190"/>
      <c r="B136" s="10"/>
      <c r="C136" s="40" t="s">
        <v>7</v>
      </c>
      <c r="D136" s="39" t="s">
        <v>29</v>
      </c>
      <c r="E136" s="39" t="s">
        <v>113</v>
      </c>
      <c r="F136" s="39" t="s">
        <v>105</v>
      </c>
      <c r="G136" s="39"/>
      <c r="H136" s="39"/>
      <c r="I136" s="133">
        <f>I137</f>
        <v>1641.3</v>
      </c>
    </row>
    <row r="137" spans="1:9" ht="18.75">
      <c r="A137" s="190"/>
      <c r="B137" s="10"/>
      <c r="C137" s="63" t="s">
        <v>44</v>
      </c>
      <c r="D137" s="58" t="s">
        <v>29</v>
      </c>
      <c r="E137" s="58" t="s">
        <v>113</v>
      </c>
      <c r="F137" s="64" t="s">
        <v>105</v>
      </c>
      <c r="G137" s="64" t="s">
        <v>53</v>
      </c>
      <c r="H137" s="58" t="s">
        <v>21</v>
      </c>
      <c r="I137" s="24">
        <f>I138</f>
        <v>1641.3</v>
      </c>
    </row>
    <row r="138" spans="1:9" ht="18.75">
      <c r="A138" s="190"/>
      <c r="B138" s="10"/>
      <c r="C138" s="63" t="s">
        <v>46</v>
      </c>
      <c r="D138" s="58" t="s">
        <v>29</v>
      </c>
      <c r="E138" s="64" t="s">
        <v>113</v>
      </c>
      <c r="F138" s="64" t="s">
        <v>105</v>
      </c>
      <c r="G138" s="64" t="s">
        <v>54</v>
      </c>
      <c r="H138" s="64"/>
      <c r="I138" s="24">
        <f>I139</f>
        <v>1641.3</v>
      </c>
    </row>
    <row r="139" spans="1:9" ht="18.75">
      <c r="A139" s="190"/>
      <c r="B139" s="10"/>
      <c r="C139" s="96" t="s">
        <v>73</v>
      </c>
      <c r="D139" s="50" t="s">
        <v>29</v>
      </c>
      <c r="E139" s="51" t="s">
        <v>113</v>
      </c>
      <c r="F139" s="51" t="s">
        <v>105</v>
      </c>
      <c r="G139" s="51" t="s">
        <v>74</v>
      </c>
      <c r="H139" s="134"/>
      <c r="I139" s="100">
        <f>I140+I141</f>
        <v>1641.3</v>
      </c>
    </row>
    <row r="140" spans="1:9" ht="36">
      <c r="A140" s="190"/>
      <c r="B140" s="10"/>
      <c r="C140" s="53" t="s">
        <v>196</v>
      </c>
      <c r="D140" s="54" t="s">
        <v>29</v>
      </c>
      <c r="E140" s="54" t="s">
        <v>113</v>
      </c>
      <c r="F140" s="54" t="s">
        <v>105</v>
      </c>
      <c r="G140" s="54" t="s">
        <v>74</v>
      </c>
      <c r="H140" s="54" t="s">
        <v>186</v>
      </c>
      <c r="I140" s="56">
        <v>1629.1</v>
      </c>
    </row>
    <row r="141" spans="1:9" ht="18.75">
      <c r="A141" s="190"/>
      <c r="B141" s="10"/>
      <c r="C141" s="46" t="s">
        <v>195</v>
      </c>
      <c r="D141" s="54" t="s">
        <v>29</v>
      </c>
      <c r="E141" s="54" t="s">
        <v>113</v>
      </c>
      <c r="F141" s="54" t="s">
        <v>105</v>
      </c>
      <c r="G141" s="54" t="s">
        <v>74</v>
      </c>
      <c r="H141" s="54">
        <v>800</v>
      </c>
      <c r="I141" s="56">
        <v>12.2</v>
      </c>
    </row>
    <row r="142" spans="1:9" ht="18.75">
      <c r="A142" s="190"/>
      <c r="B142" s="10"/>
      <c r="C142" s="40" t="s">
        <v>8</v>
      </c>
      <c r="D142" s="58" t="s">
        <v>29</v>
      </c>
      <c r="E142" s="39" t="s">
        <v>113</v>
      </c>
      <c r="F142" s="39" t="s">
        <v>106</v>
      </c>
      <c r="G142" s="39"/>
      <c r="H142" s="39"/>
      <c r="I142" s="31">
        <f>I147+I143</f>
        <v>5039.6</v>
      </c>
    </row>
    <row r="143" spans="1:9" ht="93.75">
      <c r="A143" s="190"/>
      <c r="B143" s="10"/>
      <c r="C143" s="63" t="s">
        <v>236</v>
      </c>
      <c r="D143" s="64" t="s">
        <v>29</v>
      </c>
      <c r="E143" s="58" t="s">
        <v>113</v>
      </c>
      <c r="F143" s="135" t="s">
        <v>106</v>
      </c>
      <c r="G143" s="64" t="s">
        <v>237</v>
      </c>
      <c r="H143" s="65"/>
      <c r="I143" s="24">
        <f>I144</f>
        <v>1472.9</v>
      </c>
    </row>
    <row r="144" spans="1:9" ht="56.25">
      <c r="A144" s="190"/>
      <c r="B144" s="10"/>
      <c r="C144" s="106" t="s">
        <v>239</v>
      </c>
      <c r="D144" s="64" t="s">
        <v>29</v>
      </c>
      <c r="E144" s="58" t="s">
        <v>113</v>
      </c>
      <c r="F144" s="135" t="s">
        <v>106</v>
      </c>
      <c r="G144" s="64" t="s">
        <v>238</v>
      </c>
      <c r="H144" s="110"/>
      <c r="I144" s="122">
        <f>I145</f>
        <v>1472.9</v>
      </c>
    </row>
    <row r="145" spans="1:9" ht="37.5">
      <c r="A145" s="190"/>
      <c r="B145" s="10"/>
      <c r="C145" s="131" t="s">
        <v>242</v>
      </c>
      <c r="D145" s="50" t="s">
        <v>29</v>
      </c>
      <c r="E145" s="50" t="s">
        <v>113</v>
      </c>
      <c r="F145" s="126" t="s">
        <v>106</v>
      </c>
      <c r="G145" s="91" t="s">
        <v>243</v>
      </c>
      <c r="H145" s="99"/>
      <c r="I145" s="22">
        <f>I146</f>
        <v>1472.9</v>
      </c>
    </row>
    <row r="146" spans="1:9" ht="36">
      <c r="A146" s="190"/>
      <c r="B146" s="10"/>
      <c r="C146" s="103" t="s">
        <v>196</v>
      </c>
      <c r="D146" s="72" t="s">
        <v>29</v>
      </c>
      <c r="E146" s="72" t="s">
        <v>113</v>
      </c>
      <c r="F146" s="127" t="s">
        <v>106</v>
      </c>
      <c r="G146" s="72" t="s">
        <v>243</v>
      </c>
      <c r="H146" s="72" t="s">
        <v>186</v>
      </c>
      <c r="I146" s="23">
        <v>1472.9</v>
      </c>
    </row>
    <row r="147" spans="1:9" ht="18.75">
      <c r="A147" s="190"/>
      <c r="B147" s="10"/>
      <c r="C147" s="40" t="s">
        <v>44</v>
      </c>
      <c r="D147" s="58" t="s">
        <v>29</v>
      </c>
      <c r="E147" s="39" t="s">
        <v>113</v>
      </c>
      <c r="F147" s="39" t="s">
        <v>106</v>
      </c>
      <c r="G147" s="39" t="s">
        <v>53</v>
      </c>
      <c r="H147" s="39"/>
      <c r="I147" s="41">
        <f>I148</f>
        <v>3566.7</v>
      </c>
    </row>
    <row r="148" spans="1:9" ht="18.75">
      <c r="A148" s="190"/>
      <c r="B148" s="10"/>
      <c r="C148" s="40" t="s">
        <v>45</v>
      </c>
      <c r="D148" s="58" t="s">
        <v>29</v>
      </c>
      <c r="E148" s="39" t="s">
        <v>113</v>
      </c>
      <c r="F148" s="39" t="s">
        <v>106</v>
      </c>
      <c r="G148" s="39" t="s">
        <v>54</v>
      </c>
      <c r="H148" s="39"/>
      <c r="I148" s="41">
        <f>I153+I151+I149</f>
        <v>3566.7</v>
      </c>
    </row>
    <row r="149" spans="1:9" ht="56.25">
      <c r="A149" s="190"/>
      <c r="B149" s="10"/>
      <c r="C149" s="42" t="s">
        <v>199</v>
      </c>
      <c r="D149" s="44" t="s">
        <v>29</v>
      </c>
      <c r="E149" s="44" t="s">
        <v>113</v>
      </c>
      <c r="F149" s="44" t="s">
        <v>106</v>
      </c>
      <c r="G149" s="44" t="s">
        <v>200</v>
      </c>
      <c r="H149" s="136"/>
      <c r="I149" s="137">
        <f>I150</f>
        <v>0</v>
      </c>
    </row>
    <row r="150" spans="1:9" ht="18.75">
      <c r="A150" s="190"/>
      <c r="B150" s="10"/>
      <c r="C150" s="46" t="s">
        <v>195</v>
      </c>
      <c r="D150" s="47" t="s">
        <v>29</v>
      </c>
      <c r="E150" s="47" t="s">
        <v>113</v>
      </c>
      <c r="F150" s="47" t="s">
        <v>106</v>
      </c>
      <c r="G150" s="47" t="s">
        <v>200</v>
      </c>
      <c r="H150" s="47" t="s">
        <v>187</v>
      </c>
      <c r="I150" s="62">
        <v>0</v>
      </c>
    </row>
    <row r="151" spans="1:9" ht="40.5" customHeight="1">
      <c r="A151" s="190"/>
      <c r="B151" s="10"/>
      <c r="C151" s="138" t="s">
        <v>148</v>
      </c>
      <c r="D151" s="139" t="s">
        <v>29</v>
      </c>
      <c r="E151" s="139" t="s">
        <v>113</v>
      </c>
      <c r="F151" s="139" t="s">
        <v>106</v>
      </c>
      <c r="G151" s="139" t="s">
        <v>147</v>
      </c>
      <c r="H151" s="85"/>
      <c r="I151" s="137">
        <f>I152</f>
        <v>198.1</v>
      </c>
    </row>
    <row r="152" spans="1:9" ht="36">
      <c r="A152" s="190"/>
      <c r="B152" s="10"/>
      <c r="C152" s="53" t="s">
        <v>196</v>
      </c>
      <c r="D152" s="54" t="s">
        <v>29</v>
      </c>
      <c r="E152" s="54" t="s">
        <v>113</v>
      </c>
      <c r="F152" s="54" t="s">
        <v>106</v>
      </c>
      <c r="G152" s="54" t="s">
        <v>147</v>
      </c>
      <c r="H152" s="54" t="s">
        <v>186</v>
      </c>
      <c r="I152" s="56">
        <f>217.4-19.3</f>
        <v>198.1</v>
      </c>
    </row>
    <row r="153" spans="1:9" ht="18.75">
      <c r="A153" s="190"/>
      <c r="B153" s="10"/>
      <c r="C153" s="86" t="s">
        <v>97</v>
      </c>
      <c r="D153" s="87" t="s">
        <v>29</v>
      </c>
      <c r="E153" s="87" t="s">
        <v>113</v>
      </c>
      <c r="F153" s="87" t="s">
        <v>106</v>
      </c>
      <c r="G153" s="87" t="s">
        <v>96</v>
      </c>
      <c r="H153" s="89"/>
      <c r="I153" s="90">
        <f>I154+I155</f>
        <v>3368.6</v>
      </c>
    </row>
    <row r="154" spans="1:9" ht="36">
      <c r="A154" s="190"/>
      <c r="B154" s="10"/>
      <c r="C154" s="140" t="s">
        <v>196</v>
      </c>
      <c r="D154" s="134" t="s">
        <v>29</v>
      </c>
      <c r="E154" s="134" t="s">
        <v>113</v>
      </c>
      <c r="F154" s="134" t="s">
        <v>106</v>
      </c>
      <c r="G154" s="134" t="s">
        <v>96</v>
      </c>
      <c r="H154" s="134" t="s">
        <v>186</v>
      </c>
      <c r="I154" s="141">
        <f>300+63.6</f>
        <v>363.6</v>
      </c>
    </row>
    <row r="155" spans="1:9" ht="36">
      <c r="A155" s="190"/>
      <c r="B155" s="10"/>
      <c r="C155" s="142" t="s">
        <v>203</v>
      </c>
      <c r="D155" s="47" t="s">
        <v>29</v>
      </c>
      <c r="E155" s="47" t="s">
        <v>113</v>
      </c>
      <c r="F155" s="47" t="s">
        <v>106</v>
      </c>
      <c r="G155" s="47" t="s">
        <v>96</v>
      </c>
      <c r="H155" s="47" t="s">
        <v>202</v>
      </c>
      <c r="I155" s="23">
        <v>3005</v>
      </c>
    </row>
    <row r="156" spans="1:9" ht="18.75">
      <c r="A156" s="190"/>
      <c r="B156" s="10"/>
      <c r="C156" s="38" t="s">
        <v>13</v>
      </c>
      <c r="D156" s="82" t="s">
        <v>29</v>
      </c>
      <c r="E156" s="36" t="s">
        <v>113</v>
      </c>
      <c r="F156" s="143" t="s">
        <v>107</v>
      </c>
      <c r="G156" s="79"/>
      <c r="H156" s="79"/>
      <c r="I156" s="83">
        <f>I161+I157+I174</f>
        <v>6745.2</v>
      </c>
    </row>
    <row r="157" spans="1:9" ht="61.5" customHeight="1">
      <c r="A157" s="190"/>
      <c r="B157" s="10"/>
      <c r="C157" s="63" t="s">
        <v>222</v>
      </c>
      <c r="D157" s="64" t="s">
        <v>29</v>
      </c>
      <c r="E157" s="58" t="s">
        <v>113</v>
      </c>
      <c r="F157" s="64" t="s">
        <v>107</v>
      </c>
      <c r="G157" s="64" t="s">
        <v>94</v>
      </c>
      <c r="H157" s="65"/>
      <c r="I157" s="24">
        <f>I158</f>
        <v>51.699999999999996</v>
      </c>
    </row>
    <row r="158" spans="1:9" ht="37.5">
      <c r="A158" s="190"/>
      <c r="B158" s="10"/>
      <c r="C158" s="106" t="s">
        <v>93</v>
      </c>
      <c r="D158" s="64" t="s">
        <v>29</v>
      </c>
      <c r="E158" s="58" t="s">
        <v>113</v>
      </c>
      <c r="F158" s="64" t="s">
        <v>107</v>
      </c>
      <c r="G158" s="64" t="s">
        <v>95</v>
      </c>
      <c r="H158" s="110"/>
      <c r="I158" s="122">
        <f>I159</f>
        <v>51.699999999999996</v>
      </c>
    </row>
    <row r="159" spans="1:9" ht="33.75" customHeight="1">
      <c r="A159" s="190"/>
      <c r="B159" s="10"/>
      <c r="C159" s="131" t="s">
        <v>213</v>
      </c>
      <c r="D159" s="50" t="s">
        <v>29</v>
      </c>
      <c r="E159" s="50" t="s">
        <v>113</v>
      </c>
      <c r="F159" s="91" t="s">
        <v>107</v>
      </c>
      <c r="G159" s="91" t="s">
        <v>211</v>
      </c>
      <c r="H159" s="99"/>
      <c r="I159" s="22">
        <f>I160</f>
        <v>51.699999999999996</v>
      </c>
    </row>
    <row r="160" spans="1:9" ht="36">
      <c r="A160" s="190"/>
      <c r="B160" s="10"/>
      <c r="C160" s="103" t="s">
        <v>196</v>
      </c>
      <c r="D160" s="72" t="s">
        <v>29</v>
      </c>
      <c r="E160" s="72" t="s">
        <v>113</v>
      </c>
      <c r="F160" s="72" t="s">
        <v>107</v>
      </c>
      <c r="G160" s="72" t="s">
        <v>211</v>
      </c>
      <c r="H160" s="72" t="s">
        <v>186</v>
      </c>
      <c r="I160" s="23">
        <f>46.8+5.5-0.6</f>
        <v>51.699999999999996</v>
      </c>
    </row>
    <row r="161" spans="1:9" ht="75">
      <c r="A161" s="190"/>
      <c r="B161" s="10"/>
      <c r="C161" s="40" t="s">
        <v>122</v>
      </c>
      <c r="D161" s="39" t="s">
        <v>29</v>
      </c>
      <c r="E161" s="87" t="s">
        <v>113</v>
      </c>
      <c r="F161" s="84" t="s">
        <v>107</v>
      </c>
      <c r="G161" s="84" t="s">
        <v>123</v>
      </c>
      <c r="H161" s="75"/>
      <c r="I161" s="41">
        <f>I162</f>
        <v>3677.5</v>
      </c>
    </row>
    <row r="162" spans="1:9" ht="36" customHeight="1">
      <c r="A162" s="190"/>
      <c r="B162" s="10"/>
      <c r="C162" s="40" t="s">
        <v>125</v>
      </c>
      <c r="D162" s="39" t="s">
        <v>29</v>
      </c>
      <c r="E162" s="87" t="s">
        <v>113</v>
      </c>
      <c r="F162" s="84" t="s">
        <v>107</v>
      </c>
      <c r="G162" s="84" t="s">
        <v>124</v>
      </c>
      <c r="H162" s="39"/>
      <c r="I162" s="31">
        <f>I163+I168+I166+I172+I170</f>
        <v>3677.5</v>
      </c>
    </row>
    <row r="163" spans="1:9" ht="18.75">
      <c r="A163" s="190"/>
      <c r="B163" s="10"/>
      <c r="C163" s="96" t="s">
        <v>77</v>
      </c>
      <c r="D163" s="51" t="s">
        <v>29</v>
      </c>
      <c r="E163" s="51" t="s">
        <v>113</v>
      </c>
      <c r="F163" s="84" t="s">
        <v>107</v>
      </c>
      <c r="G163" s="84" t="s">
        <v>126</v>
      </c>
      <c r="H163" s="51"/>
      <c r="I163" s="81">
        <f>I164+I165</f>
        <v>810.5</v>
      </c>
    </row>
    <row r="164" spans="1:9" ht="36">
      <c r="A164" s="190"/>
      <c r="B164" s="10"/>
      <c r="C164" s="53" t="s">
        <v>196</v>
      </c>
      <c r="D164" s="54" t="s">
        <v>29</v>
      </c>
      <c r="E164" s="54" t="s">
        <v>113</v>
      </c>
      <c r="F164" s="54" t="s">
        <v>107</v>
      </c>
      <c r="G164" s="54" t="s">
        <v>126</v>
      </c>
      <c r="H164" s="54" t="s">
        <v>186</v>
      </c>
      <c r="I164" s="55">
        <v>800.7</v>
      </c>
    </row>
    <row r="165" spans="1:9" ht="18.75">
      <c r="A165" s="190"/>
      <c r="B165" s="10"/>
      <c r="C165" s="46" t="s">
        <v>195</v>
      </c>
      <c r="D165" s="47" t="s">
        <v>29</v>
      </c>
      <c r="E165" s="47" t="s">
        <v>113</v>
      </c>
      <c r="F165" s="47" t="s">
        <v>107</v>
      </c>
      <c r="G165" s="47" t="s">
        <v>126</v>
      </c>
      <c r="H165" s="47">
        <v>800</v>
      </c>
      <c r="I165" s="48">
        <v>9.8</v>
      </c>
    </row>
    <row r="166" spans="1:9" ht="18.75">
      <c r="A166" s="190"/>
      <c r="B166" s="10"/>
      <c r="C166" s="96" t="s">
        <v>205</v>
      </c>
      <c r="D166" s="51" t="s">
        <v>29</v>
      </c>
      <c r="E166" s="51" t="s">
        <v>113</v>
      </c>
      <c r="F166" s="84" t="s">
        <v>107</v>
      </c>
      <c r="G166" s="84" t="s">
        <v>204</v>
      </c>
      <c r="H166" s="51"/>
      <c r="I166" s="81">
        <f>I167</f>
        <v>594.2</v>
      </c>
    </row>
    <row r="167" spans="1:9" ht="36">
      <c r="A167" s="190"/>
      <c r="B167" s="10"/>
      <c r="C167" s="103" t="s">
        <v>196</v>
      </c>
      <c r="D167" s="47" t="s">
        <v>29</v>
      </c>
      <c r="E167" s="47" t="s">
        <v>113</v>
      </c>
      <c r="F167" s="47" t="s">
        <v>107</v>
      </c>
      <c r="G167" s="47" t="s">
        <v>204</v>
      </c>
      <c r="H167" s="47" t="s">
        <v>186</v>
      </c>
      <c r="I167" s="62">
        <f>500+100-5.8</f>
        <v>594.2</v>
      </c>
    </row>
    <row r="168" spans="1:9" ht="75">
      <c r="A168" s="190"/>
      <c r="B168" s="10"/>
      <c r="C168" s="96" t="s">
        <v>144</v>
      </c>
      <c r="D168" s="50" t="s">
        <v>29</v>
      </c>
      <c r="E168" s="51" t="s">
        <v>113</v>
      </c>
      <c r="F168" s="51" t="s">
        <v>107</v>
      </c>
      <c r="G168" s="84" t="s">
        <v>137</v>
      </c>
      <c r="H168" s="134"/>
      <c r="I168" s="109">
        <f>I169</f>
        <v>1635.3</v>
      </c>
    </row>
    <row r="169" spans="1:9" ht="36">
      <c r="A169" s="190"/>
      <c r="B169" s="10"/>
      <c r="C169" s="103" t="s">
        <v>196</v>
      </c>
      <c r="D169" s="72" t="s">
        <v>29</v>
      </c>
      <c r="E169" s="47" t="s">
        <v>113</v>
      </c>
      <c r="F169" s="47" t="s">
        <v>107</v>
      </c>
      <c r="G169" s="47" t="s">
        <v>137</v>
      </c>
      <c r="H169" s="47" t="s">
        <v>186</v>
      </c>
      <c r="I169" s="62">
        <v>1635.3</v>
      </c>
    </row>
    <row r="170" spans="1:9" ht="18.75">
      <c r="A170" s="190"/>
      <c r="B170" s="10"/>
      <c r="C170" s="96" t="s">
        <v>231</v>
      </c>
      <c r="D170" s="50" t="s">
        <v>29</v>
      </c>
      <c r="E170" s="51" t="s">
        <v>113</v>
      </c>
      <c r="F170" s="51" t="s">
        <v>107</v>
      </c>
      <c r="G170" s="84" t="s">
        <v>230</v>
      </c>
      <c r="H170" s="134"/>
      <c r="I170" s="109">
        <f>I171</f>
        <v>0.1</v>
      </c>
    </row>
    <row r="171" spans="1:9" ht="36">
      <c r="A171" s="190"/>
      <c r="B171" s="10"/>
      <c r="C171" s="103" t="s">
        <v>196</v>
      </c>
      <c r="D171" s="72" t="s">
        <v>29</v>
      </c>
      <c r="E171" s="47" t="s">
        <v>113</v>
      </c>
      <c r="F171" s="47" t="s">
        <v>107</v>
      </c>
      <c r="G171" s="47" t="s">
        <v>230</v>
      </c>
      <c r="H171" s="47" t="s">
        <v>186</v>
      </c>
      <c r="I171" s="62">
        <v>0.1</v>
      </c>
    </row>
    <row r="172" spans="1:9" ht="37.5">
      <c r="A172" s="190"/>
      <c r="B172" s="10"/>
      <c r="C172" s="49" t="s">
        <v>201</v>
      </c>
      <c r="D172" s="50" t="s">
        <v>29</v>
      </c>
      <c r="E172" s="51" t="s">
        <v>113</v>
      </c>
      <c r="F172" s="51" t="s">
        <v>107</v>
      </c>
      <c r="G172" s="84" t="s">
        <v>212</v>
      </c>
      <c r="H172" s="134"/>
      <c r="I172" s="109">
        <f>I173</f>
        <v>637.4</v>
      </c>
    </row>
    <row r="173" spans="1:9" ht="36">
      <c r="A173" s="190"/>
      <c r="B173" s="10"/>
      <c r="C173" s="103" t="s">
        <v>196</v>
      </c>
      <c r="D173" s="72" t="s">
        <v>29</v>
      </c>
      <c r="E173" s="47" t="s">
        <v>113</v>
      </c>
      <c r="F173" s="47" t="s">
        <v>107</v>
      </c>
      <c r="G173" s="47" t="s">
        <v>212</v>
      </c>
      <c r="H173" s="47" t="s">
        <v>186</v>
      </c>
      <c r="I173" s="62">
        <v>637.4</v>
      </c>
    </row>
    <row r="174" spans="1:9" ht="18.75">
      <c r="A174" s="190"/>
      <c r="B174" s="10"/>
      <c r="C174" s="40" t="s">
        <v>44</v>
      </c>
      <c r="D174" s="58" t="s">
        <v>29</v>
      </c>
      <c r="E174" s="39" t="s">
        <v>113</v>
      </c>
      <c r="F174" s="144" t="s">
        <v>107</v>
      </c>
      <c r="G174" s="39" t="s">
        <v>53</v>
      </c>
      <c r="H174" s="39"/>
      <c r="I174" s="31">
        <f>I175</f>
        <v>3016</v>
      </c>
    </row>
    <row r="175" spans="1:9" ht="18.75">
      <c r="A175" s="190"/>
      <c r="B175" s="10"/>
      <c r="C175" s="40" t="s">
        <v>45</v>
      </c>
      <c r="D175" s="58" t="s">
        <v>29</v>
      </c>
      <c r="E175" s="39" t="s">
        <v>113</v>
      </c>
      <c r="F175" s="144" t="s">
        <v>107</v>
      </c>
      <c r="G175" s="39" t="s">
        <v>54</v>
      </c>
      <c r="H175" s="39"/>
      <c r="I175" s="31">
        <f>I178+I176</f>
        <v>3016</v>
      </c>
    </row>
    <row r="176" spans="1:9" ht="37.5">
      <c r="A176" s="190"/>
      <c r="B176" s="10"/>
      <c r="C176" s="86" t="s">
        <v>235</v>
      </c>
      <c r="D176" s="87" t="s">
        <v>29</v>
      </c>
      <c r="E176" s="87" t="s">
        <v>113</v>
      </c>
      <c r="F176" s="145" t="s">
        <v>107</v>
      </c>
      <c r="G176" s="87" t="s">
        <v>234</v>
      </c>
      <c r="H176" s="89"/>
      <c r="I176" s="90">
        <f>I177</f>
        <v>16</v>
      </c>
    </row>
    <row r="177" spans="1:9" ht="36">
      <c r="A177" s="190"/>
      <c r="B177" s="10"/>
      <c r="C177" s="140" t="s">
        <v>196</v>
      </c>
      <c r="D177" s="134" t="s">
        <v>29</v>
      </c>
      <c r="E177" s="134" t="s">
        <v>113</v>
      </c>
      <c r="F177" s="146" t="s">
        <v>107</v>
      </c>
      <c r="G177" s="134" t="s">
        <v>234</v>
      </c>
      <c r="H177" s="134" t="s">
        <v>186</v>
      </c>
      <c r="I177" s="141">
        <f>8+8</f>
        <v>16</v>
      </c>
    </row>
    <row r="178" spans="1:9" ht="93.75">
      <c r="A178" s="190"/>
      <c r="B178" s="10"/>
      <c r="C178" s="86" t="s">
        <v>233</v>
      </c>
      <c r="D178" s="87" t="s">
        <v>29</v>
      </c>
      <c r="E178" s="87" t="s">
        <v>113</v>
      </c>
      <c r="F178" s="145" t="s">
        <v>107</v>
      </c>
      <c r="G178" s="87" t="s">
        <v>232</v>
      </c>
      <c r="H178" s="89"/>
      <c r="I178" s="90">
        <f>I179</f>
        <v>3000</v>
      </c>
    </row>
    <row r="179" spans="1:9" ht="36">
      <c r="A179" s="190"/>
      <c r="B179" s="10"/>
      <c r="C179" s="140" t="s">
        <v>196</v>
      </c>
      <c r="D179" s="134" t="s">
        <v>29</v>
      </c>
      <c r="E179" s="134" t="s">
        <v>113</v>
      </c>
      <c r="F179" s="146" t="s">
        <v>107</v>
      </c>
      <c r="G179" s="134" t="s">
        <v>232</v>
      </c>
      <c r="H179" s="134" t="s">
        <v>186</v>
      </c>
      <c r="I179" s="141">
        <v>3000</v>
      </c>
    </row>
    <row r="180" spans="1:9" ht="18.75">
      <c r="A180" s="190"/>
      <c r="B180" s="10"/>
      <c r="C180" s="63" t="s">
        <v>47</v>
      </c>
      <c r="D180" s="58" t="s">
        <v>29</v>
      </c>
      <c r="E180" s="74" t="s">
        <v>110</v>
      </c>
      <c r="F180" s="75"/>
      <c r="G180" s="75" t="s">
        <v>21</v>
      </c>
      <c r="H180" s="75" t="s">
        <v>21</v>
      </c>
      <c r="I180" s="24">
        <f>I181+I190</f>
        <v>8082.2</v>
      </c>
    </row>
    <row r="181" spans="1:9" ht="18.75">
      <c r="A181" s="190"/>
      <c r="B181" s="10"/>
      <c r="C181" s="63" t="s">
        <v>22</v>
      </c>
      <c r="D181" s="64" t="s">
        <v>29</v>
      </c>
      <c r="E181" s="74" t="s">
        <v>110</v>
      </c>
      <c r="F181" s="51" t="s">
        <v>105</v>
      </c>
      <c r="G181" s="84" t="s">
        <v>21</v>
      </c>
      <c r="H181" s="84" t="s">
        <v>21</v>
      </c>
      <c r="I181" s="22">
        <f>I182</f>
        <v>7981.599999999999</v>
      </c>
    </row>
    <row r="182" spans="1:9" ht="56.25" customHeight="1">
      <c r="A182" s="190"/>
      <c r="B182" s="10"/>
      <c r="C182" s="147" t="s">
        <v>49</v>
      </c>
      <c r="D182" s="148" t="s">
        <v>29</v>
      </c>
      <c r="E182" s="36" t="s">
        <v>110</v>
      </c>
      <c r="F182" s="39" t="s">
        <v>105</v>
      </c>
      <c r="G182" s="39" t="s">
        <v>82</v>
      </c>
      <c r="H182" s="84"/>
      <c r="I182" s="22">
        <f>I183</f>
        <v>7981.599999999999</v>
      </c>
    </row>
    <row r="183" spans="1:9" ht="36.75" customHeight="1">
      <c r="A183" s="190"/>
      <c r="B183" s="10"/>
      <c r="C183" s="138" t="s">
        <v>84</v>
      </c>
      <c r="D183" s="91" t="s">
        <v>29</v>
      </c>
      <c r="E183" s="39" t="s">
        <v>110</v>
      </c>
      <c r="F183" s="39" t="s">
        <v>105</v>
      </c>
      <c r="G183" s="39" t="s">
        <v>83</v>
      </c>
      <c r="H183" s="88"/>
      <c r="I183" s="124">
        <f>I184+I188</f>
        <v>7981.599999999999</v>
      </c>
    </row>
    <row r="184" spans="1:9" ht="37.5">
      <c r="A184" s="190"/>
      <c r="B184" s="10"/>
      <c r="C184" s="86" t="s">
        <v>85</v>
      </c>
      <c r="D184" s="87" t="s">
        <v>29</v>
      </c>
      <c r="E184" s="88" t="s">
        <v>110</v>
      </c>
      <c r="F184" s="87" t="s">
        <v>105</v>
      </c>
      <c r="G184" s="87" t="s">
        <v>86</v>
      </c>
      <c r="H184" s="89"/>
      <c r="I184" s="124">
        <f>I185+I186+I187</f>
        <v>5973.2</v>
      </c>
    </row>
    <row r="185" spans="1:9" ht="60.75" customHeight="1">
      <c r="A185" s="190"/>
      <c r="B185" s="10"/>
      <c r="C185" s="101" t="s">
        <v>191</v>
      </c>
      <c r="D185" s="99" t="s">
        <v>29</v>
      </c>
      <c r="E185" s="134" t="s">
        <v>110</v>
      </c>
      <c r="F185" s="134" t="s">
        <v>105</v>
      </c>
      <c r="G185" s="134" t="s">
        <v>86</v>
      </c>
      <c r="H185" s="134" t="s">
        <v>185</v>
      </c>
      <c r="I185" s="186">
        <f>3260.4+2.3-350.6-10+37.9+11.4</f>
        <v>2951.4000000000005</v>
      </c>
    </row>
    <row r="186" spans="1:9" ht="36">
      <c r="A186" s="190"/>
      <c r="B186" s="10"/>
      <c r="C186" s="53" t="s">
        <v>196</v>
      </c>
      <c r="D186" s="54" t="s">
        <v>29</v>
      </c>
      <c r="E186" s="54" t="s">
        <v>110</v>
      </c>
      <c r="F186" s="54" t="s">
        <v>105</v>
      </c>
      <c r="G186" s="54" t="s">
        <v>86</v>
      </c>
      <c r="H186" s="54" t="s">
        <v>186</v>
      </c>
      <c r="I186" s="21">
        <v>2727.6</v>
      </c>
    </row>
    <row r="187" spans="1:9" ht="18.75">
      <c r="A187" s="190"/>
      <c r="B187" s="10"/>
      <c r="C187" s="103" t="s">
        <v>195</v>
      </c>
      <c r="D187" s="54" t="s">
        <v>29</v>
      </c>
      <c r="E187" s="54" t="s">
        <v>110</v>
      </c>
      <c r="F187" s="54" t="s">
        <v>105</v>
      </c>
      <c r="G187" s="54" t="s">
        <v>86</v>
      </c>
      <c r="H187" s="54">
        <v>800</v>
      </c>
      <c r="I187" s="21">
        <f>315.2+2-95.2+72.2</f>
        <v>294.2</v>
      </c>
    </row>
    <row r="188" spans="1:9" ht="111" customHeight="1">
      <c r="A188" s="190"/>
      <c r="B188" s="10"/>
      <c r="C188" s="96" t="s">
        <v>208</v>
      </c>
      <c r="D188" s="51" t="s">
        <v>29</v>
      </c>
      <c r="E188" s="84" t="s">
        <v>110</v>
      </c>
      <c r="F188" s="51" t="s">
        <v>105</v>
      </c>
      <c r="G188" s="51" t="s">
        <v>135</v>
      </c>
      <c r="H188" s="134"/>
      <c r="I188" s="22">
        <f>I189</f>
        <v>2008.3999999999999</v>
      </c>
    </row>
    <row r="189" spans="1:9" ht="55.5" customHeight="1">
      <c r="A189" s="190"/>
      <c r="B189" s="10"/>
      <c r="C189" s="46" t="s">
        <v>191</v>
      </c>
      <c r="D189" s="72" t="s">
        <v>29</v>
      </c>
      <c r="E189" s="47" t="s">
        <v>110</v>
      </c>
      <c r="F189" s="47" t="s">
        <v>105</v>
      </c>
      <c r="G189" s="47" t="s">
        <v>135</v>
      </c>
      <c r="H189" s="47" t="s">
        <v>185</v>
      </c>
      <c r="I189" s="23">
        <f>2008.3+0.1</f>
        <v>2008.3999999999999</v>
      </c>
    </row>
    <row r="190" spans="1:9" ht="18.75">
      <c r="A190" s="190"/>
      <c r="B190" s="10"/>
      <c r="C190" s="63" t="s">
        <v>40</v>
      </c>
      <c r="D190" s="58" t="s">
        <v>29</v>
      </c>
      <c r="E190" s="74" t="s">
        <v>110</v>
      </c>
      <c r="F190" s="39" t="s">
        <v>111</v>
      </c>
      <c r="G190" s="75"/>
      <c r="H190" s="75"/>
      <c r="I190" s="24">
        <f>I191</f>
        <v>100.6</v>
      </c>
    </row>
    <row r="191" spans="1:9" ht="18.75">
      <c r="A191" s="190"/>
      <c r="B191" s="10"/>
      <c r="C191" s="40" t="s">
        <v>44</v>
      </c>
      <c r="D191" s="58" t="s">
        <v>29</v>
      </c>
      <c r="E191" s="39" t="s">
        <v>110</v>
      </c>
      <c r="F191" s="39" t="s">
        <v>111</v>
      </c>
      <c r="G191" s="39" t="s">
        <v>53</v>
      </c>
      <c r="H191" s="75"/>
      <c r="I191" s="24">
        <f>I192</f>
        <v>100.6</v>
      </c>
    </row>
    <row r="192" spans="1:9" ht="18.75">
      <c r="A192" s="190"/>
      <c r="B192" s="10"/>
      <c r="C192" s="40" t="s">
        <v>45</v>
      </c>
      <c r="D192" s="58" t="s">
        <v>29</v>
      </c>
      <c r="E192" s="39" t="s">
        <v>110</v>
      </c>
      <c r="F192" s="39" t="s">
        <v>111</v>
      </c>
      <c r="G192" s="39" t="s">
        <v>54</v>
      </c>
      <c r="H192" s="39"/>
      <c r="I192" s="24">
        <f>I193</f>
        <v>100.6</v>
      </c>
    </row>
    <row r="193" spans="1:9" ht="56.25">
      <c r="A193" s="190"/>
      <c r="B193" s="10"/>
      <c r="C193" s="76" t="s">
        <v>88</v>
      </c>
      <c r="D193" s="111" t="s">
        <v>29</v>
      </c>
      <c r="E193" s="77" t="s">
        <v>110</v>
      </c>
      <c r="F193" s="77" t="s">
        <v>111</v>
      </c>
      <c r="G193" s="77" t="s">
        <v>87</v>
      </c>
      <c r="H193" s="77"/>
      <c r="I193" s="25">
        <f>I194</f>
        <v>100.6</v>
      </c>
    </row>
    <row r="194" spans="1:9" ht="18.75">
      <c r="A194" s="190"/>
      <c r="B194" s="10"/>
      <c r="C194" s="78" t="s">
        <v>193</v>
      </c>
      <c r="D194" s="114" t="s">
        <v>29</v>
      </c>
      <c r="E194" s="80" t="s">
        <v>110</v>
      </c>
      <c r="F194" s="80" t="s">
        <v>111</v>
      </c>
      <c r="G194" s="80" t="s">
        <v>87</v>
      </c>
      <c r="H194" s="80" t="s">
        <v>188</v>
      </c>
      <c r="I194" s="26">
        <v>100.6</v>
      </c>
    </row>
    <row r="195" spans="1:9" ht="18.75">
      <c r="A195" s="190"/>
      <c r="B195" s="10"/>
      <c r="C195" s="40" t="s">
        <v>9</v>
      </c>
      <c r="D195" s="39" t="s">
        <v>29</v>
      </c>
      <c r="E195" s="39" t="s">
        <v>109</v>
      </c>
      <c r="F195" s="39"/>
      <c r="G195" s="39"/>
      <c r="H195" s="75"/>
      <c r="I195" s="24">
        <f>I196</f>
        <v>455.7</v>
      </c>
    </row>
    <row r="196" spans="1:9" ht="18.75">
      <c r="A196" s="190"/>
      <c r="B196" s="10"/>
      <c r="C196" s="147" t="s">
        <v>33</v>
      </c>
      <c r="D196" s="74" t="s">
        <v>29</v>
      </c>
      <c r="E196" s="39" t="s">
        <v>109</v>
      </c>
      <c r="F196" s="39" t="s">
        <v>105</v>
      </c>
      <c r="G196" s="139"/>
      <c r="H196" s="75"/>
      <c r="I196" s="27">
        <f>I197</f>
        <v>455.7</v>
      </c>
    </row>
    <row r="197" spans="1:9" ht="18.75">
      <c r="A197" s="190"/>
      <c r="B197" s="10"/>
      <c r="C197" s="38" t="s">
        <v>44</v>
      </c>
      <c r="D197" s="82" t="s">
        <v>29</v>
      </c>
      <c r="E197" s="36" t="s">
        <v>109</v>
      </c>
      <c r="F197" s="36" t="s">
        <v>105</v>
      </c>
      <c r="G197" s="39" t="s">
        <v>53</v>
      </c>
      <c r="H197" s="79"/>
      <c r="I197" s="28">
        <f>I198</f>
        <v>455.7</v>
      </c>
    </row>
    <row r="198" spans="1:9" ht="18.75">
      <c r="A198" s="190"/>
      <c r="B198" s="10"/>
      <c r="C198" s="38" t="s">
        <v>45</v>
      </c>
      <c r="D198" s="36" t="s">
        <v>29</v>
      </c>
      <c r="E198" s="36" t="s">
        <v>109</v>
      </c>
      <c r="F198" s="36" t="s">
        <v>105</v>
      </c>
      <c r="G198" s="36" t="s">
        <v>54</v>
      </c>
      <c r="H198" s="36"/>
      <c r="I198" s="28">
        <f>I199</f>
        <v>455.7</v>
      </c>
    </row>
    <row r="199" spans="1:9" ht="18.75">
      <c r="A199" s="190"/>
      <c r="B199" s="10"/>
      <c r="C199" s="96" t="s">
        <v>78</v>
      </c>
      <c r="D199" s="91" t="s">
        <v>29</v>
      </c>
      <c r="E199" s="51" t="s">
        <v>109</v>
      </c>
      <c r="F199" s="51" t="s">
        <v>105</v>
      </c>
      <c r="G199" s="51" t="s">
        <v>79</v>
      </c>
      <c r="H199" s="134"/>
      <c r="I199" s="29">
        <f>I200</f>
        <v>455.7</v>
      </c>
    </row>
    <row r="200" spans="1:9" ht="18.75">
      <c r="A200" s="190"/>
      <c r="B200" s="10"/>
      <c r="C200" s="149" t="s">
        <v>192</v>
      </c>
      <c r="D200" s="116" t="s">
        <v>29</v>
      </c>
      <c r="E200" s="79" t="s">
        <v>109</v>
      </c>
      <c r="F200" s="79" t="s">
        <v>105</v>
      </c>
      <c r="G200" s="79" t="s">
        <v>79</v>
      </c>
      <c r="H200" s="79" t="s">
        <v>189</v>
      </c>
      <c r="I200" s="30">
        <v>455.7</v>
      </c>
    </row>
    <row r="201" spans="1:9" ht="23.25" customHeight="1">
      <c r="A201" s="190"/>
      <c r="B201" s="10"/>
      <c r="C201" s="40" t="s">
        <v>1</v>
      </c>
      <c r="D201" s="36" t="s">
        <v>29</v>
      </c>
      <c r="E201" s="39" t="s">
        <v>108</v>
      </c>
      <c r="F201" s="75"/>
      <c r="G201" s="75"/>
      <c r="H201" s="75"/>
      <c r="I201" s="31">
        <f>I202</f>
        <v>35.6</v>
      </c>
    </row>
    <row r="202" spans="1:9" ht="23.25" customHeight="1">
      <c r="A202" s="190"/>
      <c r="B202" s="10"/>
      <c r="C202" s="38" t="s">
        <v>39</v>
      </c>
      <c r="D202" s="36" t="s">
        <v>29</v>
      </c>
      <c r="E202" s="143" t="s">
        <v>108</v>
      </c>
      <c r="F202" s="36" t="s">
        <v>105</v>
      </c>
      <c r="G202" s="79"/>
      <c r="H202" s="79"/>
      <c r="I202" s="31">
        <f>I203</f>
        <v>35.6</v>
      </c>
    </row>
    <row r="203" spans="1:9" ht="23.25" customHeight="1">
      <c r="A203" s="190"/>
      <c r="B203" s="10"/>
      <c r="C203" s="40" t="s">
        <v>44</v>
      </c>
      <c r="D203" s="39" t="s">
        <v>29</v>
      </c>
      <c r="E203" s="74" t="s">
        <v>108</v>
      </c>
      <c r="F203" s="39" t="s">
        <v>105</v>
      </c>
      <c r="G203" s="39" t="s">
        <v>53</v>
      </c>
      <c r="H203" s="75" t="s">
        <v>21</v>
      </c>
      <c r="I203" s="31">
        <f>I204</f>
        <v>35.6</v>
      </c>
    </row>
    <row r="204" spans="1:9" ht="23.25" customHeight="1">
      <c r="A204" s="190"/>
      <c r="B204" s="10"/>
      <c r="C204" s="40" t="s">
        <v>45</v>
      </c>
      <c r="D204" s="39" t="s">
        <v>29</v>
      </c>
      <c r="E204" s="74" t="s">
        <v>108</v>
      </c>
      <c r="F204" s="39" t="s">
        <v>105</v>
      </c>
      <c r="G204" s="39" t="s">
        <v>54</v>
      </c>
      <c r="H204" s="75"/>
      <c r="I204" s="31">
        <f>I205</f>
        <v>35.6</v>
      </c>
    </row>
    <row r="205" spans="1:9" ht="22.5" customHeight="1">
      <c r="A205" s="190"/>
      <c r="B205" s="10"/>
      <c r="C205" s="42" t="s">
        <v>89</v>
      </c>
      <c r="D205" s="43" t="s">
        <v>29</v>
      </c>
      <c r="E205" s="150" t="s">
        <v>108</v>
      </c>
      <c r="F205" s="44" t="s">
        <v>105</v>
      </c>
      <c r="G205" s="44" t="s">
        <v>98</v>
      </c>
      <c r="H205" s="136"/>
      <c r="I205" s="60">
        <f>I206</f>
        <v>35.6</v>
      </c>
    </row>
    <row r="206" spans="1:9" ht="19.5" thickBot="1">
      <c r="A206" s="190"/>
      <c r="B206" s="10"/>
      <c r="C206" s="151" t="s">
        <v>194</v>
      </c>
      <c r="D206" s="54" t="s">
        <v>29</v>
      </c>
      <c r="E206" s="152" t="s">
        <v>108</v>
      </c>
      <c r="F206" s="152" t="s">
        <v>105</v>
      </c>
      <c r="G206" s="152" t="s">
        <v>98</v>
      </c>
      <c r="H206" s="152" t="s">
        <v>190</v>
      </c>
      <c r="I206" s="153">
        <f>100-50-14.4</f>
        <v>35.6</v>
      </c>
    </row>
    <row r="207" spans="1:9" ht="57" thickBot="1">
      <c r="A207" s="11" t="s">
        <v>34</v>
      </c>
      <c r="B207" s="17" t="s">
        <v>35</v>
      </c>
      <c r="C207" s="32" t="s">
        <v>104</v>
      </c>
      <c r="D207" s="33" t="s">
        <v>36</v>
      </c>
      <c r="E207" s="33"/>
      <c r="F207" s="154"/>
      <c r="G207" s="154"/>
      <c r="H207" s="154"/>
      <c r="I207" s="155">
        <f>I208</f>
        <v>1854.1</v>
      </c>
    </row>
    <row r="208" spans="1:9" ht="18.75">
      <c r="A208" s="18"/>
      <c r="B208" s="19"/>
      <c r="C208" s="35" t="s">
        <v>0</v>
      </c>
      <c r="D208" s="36" t="s">
        <v>36</v>
      </c>
      <c r="E208" s="36" t="s">
        <v>105</v>
      </c>
      <c r="F208" s="36"/>
      <c r="G208" s="36" t="s">
        <v>21</v>
      </c>
      <c r="H208" s="36" t="s">
        <v>21</v>
      </c>
      <c r="I208" s="83">
        <f>I216+I209</f>
        <v>1854.1</v>
      </c>
    </row>
    <row r="209" spans="1:9" ht="37.5">
      <c r="A209" s="18"/>
      <c r="B209" s="19"/>
      <c r="C209" s="96" t="s">
        <v>38</v>
      </c>
      <c r="D209" s="36" t="s">
        <v>36</v>
      </c>
      <c r="E209" s="156" t="s">
        <v>105</v>
      </c>
      <c r="F209" s="156" t="s">
        <v>106</v>
      </c>
      <c r="G209" s="157" t="s">
        <v>21</v>
      </c>
      <c r="H209" s="157" t="s">
        <v>21</v>
      </c>
      <c r="I209" s="22">
        <f aca="true" t="shared" si="0" ref="I209:I214">I210</f>
        <v>1795.3999999999999</v>
      </c>
    </row>
    <row r="210" spans="1:9" ht="18.75">
      <c r="A210" s="18"/>
      <c r="B210" s="19"/>
      <c r="C210" s="40" t="s">
        <v>42</v>
      </c>
      <c r="D210" s="36" t="s">
        <v>36</v>
      </c>
      <c r="E210" s="158" t="s">
        <v>105</v>
      </c>
      <c r="F210" s="159" t="s">
        <v>106</v>
      </c>
      <c r="G210" s="39" t="s">
        <v>50</v>
      </c>
      <c r="H210" s="160" t="s">
        <v>21</v>
      </c>
      <c r="I210" s="24">
        <f t="shared" si="0"/>
        <v>1795.3999999999999</v>
      </c>
    </row>
    <row r="211" spans="1:9" ht="37.5">
      <c r="A211" s="18"/>
      <c r="B211" s="19"/>
      <c r="C211" s="161" t="s">
        <v>48</v>
      </c>
      <c r="D211" s="87" t="s">
        <v>36</v>
      </c>
      <c r="E211" s="162" t="s">
        <v>105</v>
      </c>
      <c r="F211" s="162" t="s">
        <v>106</v>
      </c>
      <c r="G211" s="87" t="s">
        <v>51</v>
      </c>
      <c r="H211" s="163"/>
      <c r="I211" s="124">
        <f>I212+I214</f>
        <v>1795.3999999999999</v>
      </c>
    </row>
    <row r="212" spans="1:9" ht="37.5">
      <c r="A212" s="18"/>
      <c r="B212" s="19"/>
      <c r="C212" s="57" t="s">
        <v>128</v>
      </c>
      <c r="D212" s="164" t="s">
        <v>36</v>
      </c>
      <c r="E212" s="165" t="s">
        <v>105</v>
      </c>
      <c r="F212" s="166" t="s">
        <v>106</v>
      </c>
      <c r="G212" s="167" t="s">
        <v>52</v>
      </c>
      <c r="H212" s="168"/>
      <c r="I212" s="169">
        <f t="shared" si="0"/>
        <v>1781.8</v>
      </c>
    </row>
    <row r="213" spans="1:9" ht="54">
      <c r="A213" s="18"/>
      <c r="B213" s="19"/>
      <c r="C213" s="46" t="s">
        <v>191</v>
      </c>
      <c r="D213" s="114" t="s">
        <v>36</v>
      </c>
      <c r="E213" s="170" t="s">
        <v>105</v>
      </c>
      <c r="F213" s="171" t="s">
        <v>106</v>
      </c>
      <c r="G213" s="80" t="s">
        <v>52</v>
      </c>
      <c r="H213" s="170" t="s">
        <v>185</v>
      </c>
      <c r="I213" s="26">
        <v>1781.8</v>
      </c>
    </row>
    <row r="214" spans="1:9" ht="56.25">
      <c r="A214" s="18"/>
      <c r="B214" s="19"/>
      <c r="C214" s="57" t="s">
        <v>246</v>
      </c>
      <c r="D214" s="164" t="s">
        <v>36</v>
      </c>
      <c r="E214" s="165" t="s">
        <v>105</v>
      </c>
      <c r="F214" s="166" t="s">
        <v>106</v>
      </c>
      <c r="G214" s="167" t="s">
        <v>245</v>
      </c>
      <c r="H214" s="168"/>
      <c r="I214" s="169">
        <f t="shared" si="0"/>
        <v>13.6</v>
      </c>
    </row>
    <row r="215" spans="1:9" ht="54">
      <c r="A215" s="18"/>
      <c r="B215" s="19"/>
      <c r="C215" s="46" t="s">
        <v>191</v>
      </c>
      <c r="D215" s="114" t="s">
        <v>36</v>
      </c>
      <c r="E215" s="170" t="s">
        <v>105</v>
      </c>
      <c r="F215" s="171" t="s">
        <v>106</v>
      </c>
      <c r="G215" s="80" t="s">
        <v>245</v>
      </c>
      <c r="H215" s="170" t="s">
        <v>185</v>
      </c>
      <c r="I215" s="26">
        <v>13.6</v>
      </c>
    </row>
    <row r="216" spans="1:9" ht="56.25">
      <c r="A216" s="18"/>
      <c r="B216" s="19"/>
      <c r="C216" s="40" t="s">
        <v>10</v>
      </c>
      <c r="D216" s="39" t="s">
        <v>36</v>
      </c>
      <c r="E216" s="39" t="s">
        <v>105</v>
      </c>
      <c r="F216" s="39" t="s">
        <v>107</v>
      </c>
      <c r="G216" s="39"/>
      <c r="H216" s="39"/>
      <c r="I216" s="27">
        <f>I224+I217</f>
        <v>58.699999999999996</v>
      </c>
    </row>
    <row r="217" spans="1:9" ht="18.75">
      <c r="A217" s="18"/>
      <c r="B217" s="19"/>
      <c r="C217" s="40" t="s">
        <v>42</v>
      </c>
      <c r="D217" s="39" t="s">
        <v>36</v>
      </c>
      <c r="E217" s="39" t="s">
        <v>105</v>
      </c>
      <c r="F217" s="39" t="s">
        <v>107</v>
      </c>
      <c r="G217" s="39" t="s">
        <v>168</v>
      </c>
      <c r="H217" s="39" t="s">
        <v>21</v>
      </c>
      <c r="I217" s="27">
        <f>I218</f>
        <v>8.4</v>
      </c>
    </row>
    <row r="218" spans="1:9" ht="37.5">
      <c r="A218" s="18"/>
      <c r="B218" s="19"/>
      <c r="C218" s="38" t="s">
        <v>169</v>
      </c>
      <c r="D218" s="82" t="s">
        <v>36</v>
      </c>
      <c r="E218" s="36" t="s">
        <v>105</v>
      </c>
      <c r="F218" s="36" t="s">
        <v>107</v>
      </c>
      <c r="G218" s="36" t="s">
        <v>170</v>
      </c>
      <c r="H218" s="36"/>
      <c r="I218" s="28">
        <f>I219</f>
        <v>8.4</v>
      </c>
    </row>
    <row r="219" spans="1:9" ht="37.5">
      <c r="A219" s="18"/>
      <c r="B219" s="19"/>
      <c r="C219" s="86" t="s">
        <v>171</v>
      </c>
      <c r="D219" s="51" t="s">
        <v>36</v>
      </c>
      <c r="E219" s="87" t="s">
        <v>105</v>
      </c>
      <c r="F219" s="87" t="s">
        <v>107</v>
      </c>
      <c r="G219" s="87" t="s">
        <v>172</v>
      </c>
      <c r="H219" s="87"/>
      <c r="I219" s="172">
        <f>I220</f>
        <v>8.4</v>
      </c>
    </row>
    <row r="220" spans="1:9" ht="18">
      <c r="A220" s="18"/>
      <c r="B220" s="19"/>
      <c r="C220" s="103" t="s">
        <v>195</v>
      </c>
      <c r="D220" s="47" t="s">
        <v>36</v>
      </c>
      <c r="E220" s="47" t="s">
        <v>105</v>
      </c>
      <c r="F220" s="47" t="s">
        <v>107</v>
      </c>
      <c r="G220" s="47" t="s">
        <v>172</v>
      </c>
      <c r="H220" s="47" t="s">
        <v>187</v>
      </c>
      <c r="I220" s="23">
        <v>8.4</v>
      </c>
    </row>
    <row r="221" spans="1:9" ht="18.75">
      <c r="A221" s="18"/>
      <c r="B221" s="19"/>
      <c r="C221" s="40" t="s">
        <v>44</v>
      </c>
      <c r="D221" s="39" t="s">
        <v>36</v>
      </c>
      <c r="E221" s="39" t="s">
        <v>105</v>
      </c>
      <c r="F221" s="39" t="s">
        <v>107</v>
      </c>
      <c r="G221" s="39" t="s">
        <v>53</v>
      </c>
      <c r="H221" s="39"/>
      <c r="I221" s="27">
        <f>I222</f>
        <v>50.3</v>
      </c>
    </row>
    <row r="222" spans="1:9" ht="18.75">
      <c r="A222" s="18"/>
      <c r="B222" s="19"/>
      <c r="C222" s="40" t="s">
        <v>46</v>
      </c>
      <c r="D222" s="39" t="s">
        <v>36</v>
      </c>
      <c r="E222" s="39" t="s">
        <v>105</v>
      </c>
      <c r="F222" s="39" t="s">
        <v>107</v>
      </c>
      <c r="G222" s="39" t="s">
        <v>54</v>
      </c>
      <c r="H222" s="39"/>
      <c r="I222" s="27">
        <f>I223</f>
        <v>50.3</v>
      </c>
    </row>
    <row r="223" spans="1:9" ht="57" customHeight="1">
      <c r="A223" s="18"/>
      <c r="B223" s="19"/>
      <c r="C223" s="49" t="s">
        <v>141</v>
      </c>
      <c r="D223" s="51" t="s">
        <v>36</v>
      </c>
      <c r="E223" s="51" t="s">
        <v>105</v>
      </c>
      <c r="F223" s="51" t="s">
        <v>107</v>
      </c>
      <c r="G223" s="51" t="s">
        <v>55</v>
      </c>
      <c r="H223" s="51"/>
      <c r="I223" s="29">
        <f>I224</f>
        <v>50.3</v>
      </c>
    </row>
    <row r="224" spans="1:9" ht="18.75" thickBot="1">
      <c r="A224" s="18"/>
      <c r="B224" s="19"/>
      <c r="C224" s="78" t="s">
        <v>193</v>
      </c>
      <c r="D224" s="173" t="s">
        <v>36</v>
      </c>
      <c r="E224" s="173" t="s">
        <v>105</v>
      </c>
      <c r="F224" s="173" t="s">
        <v>107</v>
      </c>
      <c r="G224" s="173" t="s">
        <v>55</v>
      </c>
      <c r="H224" s="173" t="s">
        <v>188</v>
      </c>
      <c r="I224" s="174">
        <v>50.3</v>
      </c>
    </row>
    <row r="225" spans="1:9" ht="21" thickBot="1">
      <c r="A225" s="191"/>
      <c r="B225" s="192"/>
      <c r="C225" s="175" t="s">
        <v>23</v>
      </c>
      <c r="D225" s="176"/>
      <c r="E225" s="176"/>
      <c r="F225" s="177"/>
      <c r="G225" s="177"/>
      <c r="H225" s="178"/>
      <c r="I225" s="179">
        <f>I18+I207</f>
        <v>43430.799999999996</v>
      </c>
    </row>
    <row r="228" spans="3:9" ht="15.75">
      <c r="C228" s="4"/>
      <c r="D228" s="4"/>
      <c r="E228" s="4"/>
      <c r="F228" s="4"/>
      <c r="G228" s="4"/>
      <c r="H228" s="4"/>
      <c r="I228" s="4"/>
    </row>
  </sheetData>
  <sheetProtection/>
  <autoFilter ref="A16:I225"/>
  <mergeCells count="4">
    <mergeCell ref="B12:I13"/>
    <mergeCell ref="F1:I10"/>
    <mergeCell ref="A20:A206"/>
    <mergeCell ref="A225:B225"/>
  </mergeCells>
  <printOptions horizontalCentered="1"/>
  <pageMargins left="0.984251968503937" right="0.5905511811023623" top="0.5905511811023623" bottom="0.5905511811023623" header="0.5118110236220472" footer="0.5118110236220472"/>
  <pageSetup fitToHeight="5" fitToWidth="1" horizontalDpi="1200" verticalDpi="1200" orientation="portrait" paperSize="9" scale="44" r:id="rId2"/>
  <headerFooter alignWithMargins="0">
    <oddFooter>&amp;CСтраница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Брюхова</dc:creator>
  <cp:keywords/>
  <dc:description/>
  <cp:lastModifiedBy>user</cp:lastModifiedBy>
  <cp:lastPrinted>2021-11-17T12:08:22Z</cp:lastPrinted>
  <dcterms:created xsi:type="dcterms:W3CDTF">2007-10-29T08:26:16Z</dcterms:created>
  <dcterms:modified xsi:type="dcterms:W3CDTF">2023-03-09T07:11:04Z</dcterms:modified>
  <cp:category/>
  <cp:version/>
  <cp:contentType/>
  <cp:contentStatus/>
</cp:coreProperties>
</file>