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июль" sheetId="1" r:id="rId1"/>
  </sheets>
  <definedNames>
    <definedName name="_xlnm._FilterDatabase" localSheetId="0" hidden="1">'июль'!$A$15:$F$45</definedName>
    <definedName name="_xlnm.Print_Area" localSheetId="0">'июль'!$A$1:$F$45</definedName>
  </definedNames>
  <calcPr fullCalcOnLoad="1"/>
</workbook>
</file>

<file path=xl/sharedStrings.xml><?xml version="1.0" encoding="utf-8"?>
<sst xmlns="http://schemas.openxmlformats.org/spreadsheetml/2006/main" count="77" uniqueCount="77">
  <si>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</si>
  <si>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</si>
  <si>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</si>
  <si>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</si>
  <si>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</si>
  <si>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</si>
  <si>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</si>
  <si>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</si>
  <si>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</si>
  <si>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</si>
  <si>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</si>
  <si>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</si>
  <si>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</si>
  <si>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</si>
  <si>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</si>
  <si>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</si>
  <si>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</si>
  <si>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</si>
  <si>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</si>
  <si>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</si>
  <si>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</si>
  <si>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</si>
  <si>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</si>
  <si>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</si>
  <si>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 xml:space="preserve">Культура, кинематография </t>
  </si>
  <si>
    <t>0800</t>
  </si>
  <si>
    <t xml:space="preserve">Культура </t>
  </si>
  <si>
    <t>0801</t>
  </si>
  <si>
    <t>Социальная политика</t>
  </si>
  <si>
    <t>1000</t>
  </si>
  <si>
    <t>Пенсионное обеспечение</t>
  </si>
  <si>
    <t>1001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</si>
  <si>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</si>
  <si>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</si>
  <si>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</si>
  <si>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</si>
  <si>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</si>
  <si>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</si>
  <si>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решением совета депутатов</t>
  </si>
  <si>
    <t>УТВЕРЖДЕНА</t>
  </si>
  <si>
    <t xml:space="preserve"> Кировского муниципального района Ленинградской области</t>
  </si>
  <si>
    <t>0503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</si>
  <si>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</si>
  <si>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</si>
  <si>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</si>
  <si>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</si>
  <si>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муниципального образования Шумское сельское  поселение</t>
  </si>
  <si>
    <t>Шумского сельского поселения</t>
  </si>
  <si>
    <t>0200</t>
  </si>
  <si>
    <t>0203</t>
  </si>
  <si>
    <t>Мобилизационная и вневойсковая подготовка</t>
  </si>
  <si>
    <t>Национальная оборона</t>
  </si>
  <si>
    <t>0314</t>
  </si>
  <si>
    <t>Другие вопросы в области национальной безопасности и правоохранительной деятельности</t>
  </si>
  <si>
    <t>0412</t>
  </si>
  <si>
    <t>Другие вопросы в области национальной экономики</t>
  </si>
  <si>
    <t>0310</t>
  </si>
  <si>
    <t>0111</t>
  </si>
  <si>
    <t>Резервные фонды</t>
  </si>
  <si>
    <t>2023 год сумма в (тысяч рублей)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</si>
  <si>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</si>
  <si>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 разделам и подразделам классификации расходов  бюджетов  </t>
  </si>
  <si>
    <t>2024 год сумма в (тысяч рублей)</t>
  </si>
  <si>
    <t>(Приложение 4)</t>
  </si>
  <si>
    <t>на 2023 год и плановый период 2024 и 2025 годов</t>
  </si>
  <si>
    <t>2025 год сумма в (тысяч рублей)</t>
  </si>
  <si>
    <t>от  "16" декабря 2022 г.  № 47</t>
  </si>
  <si>
    <t>(в редакции решения совета депутатов</t>
  </si>
  <si>
    <t>1100</t>
  </si>
  <si>
    <t>1102</t>
  </si>
  <si>
    <t>Физическая культура и спорт</t>
  </si>
  <si>
    <t>Массовый  спорт</t>
  </si>
  <si>
    <t>Образование</t>
  </si>
  <si>
    <t>Молодежная политика</t>
  </si>
  <si>
    <t>0700</t>
  </si>
  <si>
    <t>0707</t>
  </si>
  <si>
    <t>от "04" июля 2023г №23)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</si>
</sst>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46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8"/>
      <name val="Tahoma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thin"/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wrapText="1"/>
    </xf>
    <xf numFmtId="49" fontId="9" fillId="33" borderId="11" xfId="0" applyNumberFormat="1" applyFont="1" applyFill="1" applyBorder="1" applyAlignment="1" quotePrefix="1">
      <alignment horizontal="center"/>
    </xf>
    <xf numFmtId="49" fontId="9" fillId="33" borderId="12" xfId="0" applyNumberFormat="1" applyFont="1" applyFill="1" applyBorder="1" applyAlignment="1">
      <alignment horizontal="center"/>
    </xf>
    <xf numFmtId="174" fontId="9" fillId="33" borderId="11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49" fontId="9" fillId="33" borderId="13" xfId="0" applyNumberFormat="1" applyFont="1" applyFill="1" applyBorder="1" applyAlignment="1" quotePrefix="1">
      <alignment horizontal="center"/>
    </xf>
    <xf numFmtId="49" fontId="2" fillId="33" borderId="14" xfId="0" applyNumberFormat="1" applyFont="1" applyFill="1" applyBorder="1" applyAlignment="1">
      <alignment horizontal="center"/>
    </xf>
    <xf numFmtId="174" fontId="2" fillId="33" borderId="1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/>
    </xf>
    <xf numFmtId="174" fontId="2" fillId="33" borderId="15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 wrapText="1"/>
    </xf>
    <xf numFmtId="49" fontId="2" fillId="33" borderId="16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174" fontId="2" fillId="33" borderId="16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left" wrapText="1"/>
    </xf>
    <xf numFmtId="49" fontId="9" fillId="33" borderId="18" xfId="0" applyNumberFormat="1" applyFont="1" applyFill="1" applyBorder="1" applyAlignment="1">
      <alignment horizontal="center"/>
    </xf>
    <xf numFmtId="174" fontId="9" fillId="33" borderId="18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 wrapText="1"/>
    </xf>
    <xf numFmtId="49" fontId="2" fillId="33" borderId="19" xfId="0" applyNumberFormat="1" applyFont="1" applyFill="1" applyBorder="1" applyAlignment="1">
      <alignment horizontal="center"/>
    </xf>
    <xf numFmtId="174" fontId="2" fillId="33" borderId="19" xfId="0" applyNumberFormat="1" applyFont="1" applyFill="1" applyBorder="1" applyAlignment="1">
      <alignment horizontal="center"/>
    </xf>
    <xf numFmtId="0" fontId="9" fillId="33" borderId="20" xfId="0" applyFont="1" applyFill="1" applyBorder="1" applyAlignment="1">
      <alignment wrapText="1"/>
    </xf>
    <xf numFmtId="174" fontId="9" fillId="33" borderId="18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wrapText="1"/>
    </xf>
    <xf numFmtId="0" fontId="6" fillId="33" borderId="22" xfId="0" applyFont="1" applyFill="1" applyBorder="1" applyAlignment="1">
      <alignment horizontal="left" wrapText="1"/>
    </xf>
    <xf numFmtId="49" fontId="9" fillId="33" borderId="22" xfId="0" applyNumberFormat="1" applyFont="1" applyFill="1" applyBorder="1" applyAlignment="1">
      <alignment horizontal="center"/>
    </xf>
    <xf numFmtId="174" fontId="9" fillId="33" borderId="2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 horizontal="right"/>
    </xf>
    <xf numFmtId="49" fontId="9" fillId="33" borderId="23" xfId="0" applyNumberFormat="1" applyFont="1" applyFill="1" applyBorder="1" applyAlignment="1">
      <alignment horizontal="left" wrapText="1"/>
    </xf>
    <xf numFmtId="49" fontId="2" fillId="33" borderId="24" xfId="0" applyNumberFormat="1" applyFont="1" applyFill="1" applyBorder="1" applyAlignment="1">
      <alignment horizontal="left" wrapText="1"/>
    </xf>
    <xf numFmtId="0" fontId="2" fillId="33" borderId="25" xfId="0" applyFont="1" applyFill="1" applyBorder="1" applyAlignment="1">
      <alignment horizontal="left" wrapText="1"/>
    </xf>
    <xf numFmtId="49" fontId="9" fillId="33" borderId="25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174" fontId="2" fillId="33" borderId="25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left" wrapText="1"/>
    </xf>
    <xf numFmtId="49" fontId="9" fillId="33" borderId="18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right"/>
    </xf>
    <xf numFmtId="49" fontId="6" fillId="33" borderId="0" xfId="52" applyNumberFormat="1" applyFont="1" applyFill="1" applyBorder="1" applyAlignment="1" applyProtection="1">
      <alignment horizontal="center" vertical="center"/>
      <protection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view="pageBreakPreview" zoomScaleSheetLayoutView="100" zoomScalePageLayoutView="0" workbookViewId="0" topLeftCell="A1">
      <selection activeCell="C8" sqref="C8:F8"/>
    </sheetView>
  </sheetViews>
  <sheetFormatPr defaultColWidth="9.00390625" defaultRowHeight="12.75"/>
  <cols>
    <col min="1" max="1" width="82.625" style="39" customWidth="1"/>
    <col min="2" max="2" width="12.375" style="39" customWidth="1"/>
    <col min="3" max="3" width="11.875" style="39" customWidth="1"/>
    <col min="4" max="4" width="16.25390625" style="39" customWidth="1"/>
    <col min="5" max="5" width="16.625" style="39" customWidth="1"/>
    <col min="6" max="6" width="21.875" style="39" bestFit="1" customWidth="1"/>
  </cols>
  <sheetData>
    <row r="1" spans="1:8" ht="20.25" customHeight="1">
      <c r="A1" s="54" t="s">
        <v>39</v>
      </c>
      <c r="B1" s="54"/>
      <c r="C1" s="54"/>
      <c r="D1" s="54"/>
      <c r="E1" s="54"/>
      <c r="F1" s="54"/>
      <c r="G1" s="41"/>
      <c r="H1" s="41"/>
    </row>
    <row r="2" spans="1:8" ht="20.25">
      <c r="A2" s="54" t="s">
        <v>38</v>
      </c>
      <c r="B2" s="54"/>
      <c r="C2" s="54"/>
      <c r="D2" s="54"/>
      <c r="E2" s="54"/>
      <c r="F2" s="54"/>
      <c r="G2" s="41"/>
      <c r="H2" s="41"/>
    </row>
    <row r="3" spans="1:8" ht="20.25">
      <c r="A3" s="54" t="s">
        <v>46</v>
      </c>
      <c r="B3" s="54"/>
      <c r="C3" s="54"/>
      <c r="D3" s="54"/>
      <c r="E3" s="54"/>
      <c r="F3" s="54"/>
      <c r="G3" s="41"/>
      <c r="H3" s="41"/>
    </row>
    <row r="4" spans="1:8" ht="20.25">
      <c r="A4" s="54" t="s">
        <v>40</v>
      </c>
      <c r="B4" s="54"/>
      <c r="C4" s="54"/>
      <c r="D4" s="54"/>
      <c r="E4" s="54"/>
      <c r="F4" s="54"/>
      <c r="G4" s="41"/>
      <c r="H4" s="41"/>
    </row>
    <row r="5" spans="1:8" ht="20.25">
      <c r="A5" s="54" t="s">
        <v>66</v>
      </c>
      <c r="B5" s="54"/>
      <c r="C5" s="54"/>
      <c r="D5" s="54"/>
      <c r="E5" s="54"/>
      <c r="F5" s="54"/>
      <c r="G5" s="41"/>
      <c r="H5" s="41"/>
    </row>
    <row r="6" spans="1:8" ht="20.25">
      <c r="A6" s="52" t="s">
        <v>63</v>
      </c>
      <c r="B6" s="52"/>
      <c r="C6" s="52"/>
      <c r="D6" s="52"/>
      <c r="E6" s="52"/>
      <c r="F6" s="52"/>
      <c r="G6" s="42"/>
      <c r="H6" s="42"/>
    </row>
    <row r="7" spans="1:8" ht="20.25">
      <c r="A7" s="43"/>
      <c r="B7" s="52" t="s">
        <v>67</v>
      </c>
      <c r="C7" s="52"/>
      <c r="D7" s="52"/>
      <c r="E7" s="52"/>
      <c r="F7" s="52"/>
      <c r="G7" s="43"/>
      <c r="H7" s="43"/>
    </row>
    <row r="8" spans="1:8" ht="20.25">
      <c r="A8" s="43"/>
      <c r="B8" s="43"/>
      <c r="C8" s="52" t="s">
        <v>76</v>
      </c>
      <c r="D8" s="52"/>
      <c r="E8" s="52"/>
      <c r="F8" s="52"/>
      <c r="G8" s="43"/>
      <c r="H8" s="43"/>
    </row>
    <row r="9" spans="1:6" ht="15.75">
      <c r="A9" s="1"/>
      <c r="B9" s="1"/>
      <c r="C9" s="1"/>
      <c r="D9" s="1"/>
      <c r="E9" s="1"/>
      <c r="F9" s="1"/>
    </row>
    <row r="10" spans="1:6" ht="20.25">
      <c r="A10" s="53" t="s">
        <v>37</v>
      </c>
      <c r="B10" s="53"/>
      <c r="C10" s="53"/>
      <c r="D10" s="53"/>
      <c r="E10" s="53"/>
      <c r="F10" s="53"/>
    </row>
    <row r="11" spans="1:6" ht="20.25">
      <c r="A11" s="53" t="s">
        <v>47</v>
      </c>
      <c r="B11" s="53"/>
      <c r="C11" s="53"/>
      <c r="D11" s="53"/>
      <c r="E11" s="53"/>
      <c r="F11" s="53"/>
    </row>
    <row r="12" spans="1:6" ht="20.25">
      <c r="A12" s="53" t="s">
        <v>61</v>
      </c>
      <c r="B12" s="53"/>
      <c r="C12" s="53"/>
      <c r="D12" s="53"/>
      <c r="E12" s="53"/>
      <c r="F12" s="53"/>
    </row>
    <row r="13" spans="1:6" ht="20.25">
      <c r="A13" s="53" t="s">
        <v>64</v>
      </c>
      <c r="B13" s="53"/>
      <c r="C13" s="53"/>
      <c r="D13" s="53"/>
      <c r="E13" s="53"/>
      <c r="F13" s="53"/>
    </row>
    <row r="14" spans="1:6" ht="13.5" thickBot="1">
      <c r="A14" s="2"/>
      <c r="B14" s="3"/>
      <c r="C14" s="4"/>
      <c r="D14" s="4"/>
      <c r="E14" s="4"/>
      <c r="F14" s="4"/>
    </row>
    <row r="15" spans="1:6" ht="35.25" customHeight="1" thickBot="1" thickTop="1">
      <c r="A15" s="5" t="s">
        <v>0</v>
      </c>
      <c r="B15" s="6" t="s">
        <v>1</v>
      </c>
      <c r="C15" s="7" t="s">
        <v>2</v>
      </c>
      <c r="D15" s="40" t="s">
        <v>59</v>
      </c>
      <c r="E15" s="40" t="s">
        <v>62</v>
      </c>
      <c r="F15" s="40" t="s">
        <v>65</v>
      </c>
    </row>
    <row r="16" spans="1:6" ht="19.5" thickTop="1">
      <c r="A16" s="8" t="s">
        <v>3</v>
      </c>
      <c r="B16" s="9" t="s">
        <v>4</v>
      </c>
      <c r="C16" s="10"/>
      <c r="D16" s="11">
        <f>SUM(D17:D22)</f>
        <v>13083.699999999999</v>
      </c>
      <c r="E16" s="11">
        <f>SUM(E17:E22)</f>
        <v>13083.199999999999</v>
      </c>
      <c r="F16" s="11">
        <f>SUM(F17:F22)</f>
        <v>13089.3</v>
      </c>
    </row>
    <row r="17" spans="1:6" ht="37.5">
      <c r="A17" s="12" t="s">
        <v>45</v>
      </c>
      <c r="B17" s="13"/>
      <c r="C17" s="14" t="s">
        <v>44</v>
      </c>
      <c r="D17" s="15">
        <v>1634.7</v>
      </c>
      <c r="E17" s="15">
        <v>1700.1</v>
      </c>
      <c r="F17" s="15">
        <v>1768</v>
      </c>
    </row>
    <row r="18" spans="1:6" ht="37.5">
      <c r="A18" s="12" t="s">
        <v>5</v>
      </c>
      <c r="B18" s="13"/>
      <c r="C18" s="14" t="s">
        <v>6</v>
      </c>
      <c r="D18" s="15">
        <f>53.8-0.1</f>
        <v>53.699999999999996</v>
      </c>
      <c r="E18" s="15">
        <v>8.9</v>
      </c>
      <c r="F18" s="15">
        <v>9.3</v>
      </c>
    </row>
    <row r="19" spans="1:6" ht="56.25">
      <c r="A19" s="12" t="s">
        <v>7</v>
      </c>
      <c r="B19" s="16"/>
      <c r="C19" s="14" t="s">
        <v>8</v>
      </c>
      <c r="D19" s="15">
        <f>10623+23.5</f>
        <v>10646.5</v>
      </c>
      <c r="E19" s="15">
        <v>11351.3</v>
      </c>
      <c r="F19" s="15">
        <v>11288.2</v>
      </c>
    </row>
    <row r="20" spans="1:6" ht="37.5">
      <c r="A20" s="12" t="s">
        <v>43</v>
      </c>
      <c r="B20" s="16"/>
      <c r="C20" s="14" t="s">
        <v>9</v>
      </c>
      <c r="D20" s="15">
        <v>228.3</v>
      </c>
      <c r="E20" s="15">
        <v>0</v>
      </c>
      <c r="F20" s="15">
        <v>0</v>
      </c>
    </row>
    <row r="21" spans="1:6" ht="18.75">
      <c r="A21" s="12" t="s">
        <v>58</v>
      </c>
      <c r="B21" s="16"/>
      <c r="C21" s="14" t="s">
        <v>57</v>
      </c>
      <c r="D21" s="15">
        <v>100</v>
      </c>
      <c r="E21" s="15">
        <v>0</v>
      </c>
      <c r="F21" s="15">
        <v>0</v>
      </c>
    </row>
    <row r="22" spans="1:6" ht="18.75">
      <c r="A22" s="20" t="s">
        <v>10</v>
      </c>
      <c r="B22" s="21"/>
      <c r="C22" s="22" t="s">
        <v>11</v>
      </c>
      <c r="D22" s="23">
        <v>420.5</v>
      </c>
      <c r="E22" s="23">
        <v>22.9</v>
      </c>
      <c r="F22" s="23">
        <v>23.8</v>
      </c>
    </row>
    <row r="23" spans="1:6" ht="18.75">
      <c r="A23" s="24" t="s">
        <v>51</v>
      </c>
      <c r="B23" s="25" t="s">
        <v>48</v>
      </c>
      <c r="C23" s="25"/>
      <c r="D23" s="26">
        <f>D24</f>
        <v>314.6</v>
      </c>
      <c r="E23" s="26">
        <f>E24</f>
        <v>328.5</v>
      </c>
      <c r="F23" s="26">
        <f>F24</f>
        <v>339.9</v>
      </c>
    </row>
    <row r="24" spans="1:6" ht="31.5" customHeight="1">
      <c r="A24" s="12" t="s">
        <v>50</v>
      </c>
      <c r="B24" s="27"/>
      <c r="C24" s="16" t="s">
        <v>49</v>
      </c>
      <c r="D24" s="15">
        <v>314.6</v>
      </c>
      <c r="E24" s="15">
        <v>328.5</v>
      </c>
      <c r="F24" s="15">
        <v>339.9</v>
      </c>
    </row>
    <row r="25" spans="1:6" ht="37.5">
      <c r="A25" s="24" t="s">
        <v>12</v>
      </c>
      <c r="B25" s="25" t="s">
        <v>13</v>
      </c>
      <c r="C25" s="25"/>
      <c r="D25" s="26">
        <f>SUM(D26:D27)</f>
        <v>120</v>
      </c>
      <c r="E25" s="26">
        <f>SUM(E26:E27)</f>
        <v>125</v>
      </c>
      <c r="F25" s="26">
        <f>SUM(F26:F27)</f>
        <v>135</v>
      </c>
    </row>
    <row r="26" spans="1:6" ht="37.5">
      <c r="A26" s="12" t="s">
        <v>60</v>
      </c>
      <c r="B26" s="27"/>
      <c r="C26" s="16" t="s">
        <v>56</v>
      </c>
      <c r="D26" s="15">
        <v>115</v>
      </c>
      <c r="E26" s="15">
        <v>120</v>
      </c>
      <c r="F26" s="15">
        <v>130</v>
      </c>
    </row>
    <row r="27" spans="1:6" ht="37.5">
      <c r="A27" s="17" t="s">
        <v>53</v>
      </c>
      <c r="B27" s="27"/>
      <c r="C27" s="16" t="s">
        <v>52</v>
      </c>
      <c r="D27" s="15">
        <v>5</v>
      </c>
      <c r="E27" s="15">
        <v>5</v>
      </c>
      <c r="F27" s="15">
        <v>5</v>
      </c>
    </row>
    <row r="28" spans="1:6" ht="18.75">
      <c r="A28" s="24" t="s">
        <v>14</v>
      </c>
      <c r="B28" s="25" t="s">
        <v>15</v>
      </c>
      <c r="C28" s="25"/>
      <c r="D28" s="26">
        <f>SUM(D29:D30)</f>
        <v>7086.8</v>
      </c>
      <c r="E28" s="26">
        <f>SUM(E29:E30)</f>
        <v>2164.3</v>
      </c>
      <c r="F28" s="26">
        <f>SUM(F29:F30)</f>
        <v>2074.3</v>
      </c>
    </row>
    <row r="29" spans="1:6" ht="18.75">
      <c r="A29" s="12" t="s">
        <v>16</v>
      </c>
      <c r="B29" s="27"/>
      <c r="C29" s="16" t="s">
        <v>17</v>
      </c>
      <c r="D29" s="15">
        <f>6159.3+849.5</f>
        <v>7008.8</v>
      </c>
      <c r="E29" s="15">
        <v>2071.3</v>
      </c>
      <c r="F29" s="15">
        <v>2071.3</v>
      </c>
    </row>
    <row r="30" spans="1:6" ht="18.75">
      <c r="A30" s="17" t="s">
        <v>55</v>
      </c>
      <c r="B30" s="29"/>
      <c r="C30" s="18" t="s">
        <v>54</v>
      </c>
      <c r="D30" s="19">
        <v>78</v>
      </c>
      <c r="E30" s="19">
        <v>93</v>
      </c>
      <c r="F30" s="19">
        <v>3</v>
      </c>
    </row>
    <row r="31" spans="1:6" ht="18.75">
      <c r="A31" s="24" t="s">
        <v>18</v>
      </c>
      <c r="B31" s="25" t="s">
        <v>19</v>
      </c>
      <c r="C31" s="28"/>
      <c r="D31" s="26">
        <f>SUM(D32:D34)</f>
        <v>7169</v>
      </c>
      <c r="E31" s="26">
        <f>SUM(E32:E34)</f>
        <v>1673.1</v>
      </c>
      <c r="F31" s="26">
        <f>SUM(F32:F34)</f>
        <v>550.7</v>
      </c>
    </row>
    <row r="32" spans="1:6" ht="18.75">
      <c r="A32" s="17" t="s">
        <v>20</v>
      </c>
      <c r="B32" s="29"/>
      <c r="C32" s="18" t="s">
        <v>21</v>
      </c>
      <c r="D32" s="19">
        <f>507.1+619</f>
        <v>1126.1</v>
      </c>
      <c r="E32" s="19">
        <v>0</v>
      </c>
      <c r="F32" s="19">
        <v>0</v>
      </c>
    </row>
    <row r="33" spans="1:6" ht="24" customHeight="1">
      <c r="A33" s="12" t="s">
        <v>22</v>
      </c>
      <c r="B33" s="27"/>
      <c r="C33" s="16" t="s">
        <v>23</v>
      </c>
      <c r="D33" s="15">
        <f>2090.1+853.5</f>
        <v>2943.6</v>
      </c>
      <c r="E33" s="15">
        <v>244.5</v>
      </c>
      <c r="F33" s="15">
        <v>0</v>
      </c>
    </row>
    <row r="34" spans="1:6" ht="24" customHeight="1">
      <c r="A34" s="46" t="s">
        <v>42</v>
      </c>
      <c r="B34" s="47"/>
      <c r="C34" s="48" t="s">
        <v>41</v>
      </c>
      <c r="D34" s="49">
        <f>2933+166.3</f>
        <v>3099.3</v>
      </c>
      <c r="E34" s="49">
        <v>1428.6</v>
      </c>
      <c r="F34" s="49">
        <v>550.7</v>
      </c>
    </row>
    <row r="35" spans="1:6" ht="19.5" customHeight="1">
      <c r="A35" s="50" t="s">
        <v>72</v>
      </c>
      <c r="B35" s="25" t="s">
        <v>74</v>
      </c>
      <c r="C35" s="51"/>
      <c r="D35" s="34">
        <f>D36</f>
        <v>27.1</v>
      </c>
      <c r="E35" s="34"/>
      <c r="F35" s="34"/>
    </row>
    <row r="36" spans="1:6" ht="21" customHeight="1">
      <c r="A36" s="17" t="s">
        <v>73</v>
      </c>
      <c r="B36" s="29"/>
      <c r="C36" s="18" t="s">
        <v>75</v>
      </c>
      <c r="D36" s="19">
        <v>27.1</v>
      </c>
      <c r="E36" s="19"/>
      <c r="F36" s="19"/>
    </row>
    <row r="37" spans="1:6" ht="18.75">
      <c r="A37" s="24" t="s">
        <v>24</v>
      </c>
      <c r="B37" s="25" t="s">
        <v>25</v>
      </c>
      <c r="C37" s="25"/>
      <c r="D37" s="26">
        <f>SUM(D38:D38)</f>
        <v>24746.100000000002</v>
      </c>
      <c r="E37" s="26">
        <f>SUM(E38:E38)</f>
        <v>25779</v>
      </c>
      <c r="F37" s="26">
        <f>SUM(F38:F38)</f>
        <v>36143.7</v>
      </c>
    </row>
    <row r="38" spans="1:6" ht="18.75">
      <c r="A38" s="30" t="s">
        <v>26</v>
      </c>
      <c r="B38" s="31"/>
      <c r="C38" s="31" t="s">
        <v>27</v>
      </c>
      <c r="D38" s="32">
        <f>25261.2+120.4-635.5</f>
        <v>24746.100000000002</v>
      </c>
      <c r="E38" s="32">
        <v>25779</v>
      </c>
      <c r="F38" s="32">
        <v>36143.7</v>
      </c>
    </row>
    <row r="39" spans="1:6" ht="18.75">
      <c r="A39" s="24" t="s">
        <v>28</v>
      </c>
      <c r="B39" s="25" t="s">
        <v>29</v>
      </c>
      <c r="C39" s="28"/>
      <c r="D39" s="26">
        <f>SUM(D40:D40)</f>
        <v>495.9</v>
      </c>
      <c r="E39" s="26">
        <f>SUM(E40:E40)</f>
        <v>0</v>
      </c>
      <c r="F39" s="26">
        <f>SUM(F40:F40)</f>
        <v>0</v>
      </c>
    </row>
    <row r="40" spans="1:6" ht="18.75">
      <c r="A40" s="30" t="s">
        <v>30</v>
      </c>
      <c r="B40" s="31"/>
      <c r="C40" s="31" t="s">
        <v>31</v>
      </c>
      <c r="D40" s="32">
        <v>495.9</v>
      </c>
      <c r="E40" s="32">
        <v>0</v>
      </c>
      <c r="F40" s="32">
        <v>0</v>
      </c>
    </row>
    <row r="41" spans="1:6" ht="18.75">
      <c r="A41" s="44" t="s">
        <v>70</v>
      </c>
      <c r="B41" s="25" t="s">
        <v>68</v>
      </c>
      <c r="C41" s="28"/>
      <c r="D41" s="26">
        <f>SUM(D42:D42)</f>
        <v>2630</v>
      </c>
      <c r="E41" s="26">
        <f>SUM(E42:E42)</f>
        <v>0</v>
      </c>
      <c r="F41" s="26">
        <f>SUM(F42:F42)</f>
        <v>0</v>
      </c>
    </row>
    <row r="42" spans="1:6" ht="18.75">
      <c r="A42" s="45" t="s">
        <v>71</v>
      </c>
      <c r="B42" s="31"/>
      <c r="C42" s="31" t="s">
        <v>69</v>
      </c>
      <c r="D42" s="32">
        <v>2630</v>
      </c>
      <c r="E42" s="32">
        <v>0</v>
      </c>
      <c r="F42" s="32">
        <v>0</v>
      </c>
    </row>
    <row r="43" spans="1:6" ht="18.75">
      <c r="A43" s="33" t="s">
        <v>32</v>
      </c>
      <c r="B43" s="25" t="s">
        <v>33</v>
      </c>
      <c r="C43" s="28"/>
      <c r="D43" s="34">
        <f>D44</f>
        <v>50</v>
      </c>
      <c r="E43" s="34">
        <f>E44</f>
        <v>0</v>
      </c>
      <c r="F43" s="34">
        <f>F44</f>
        <v>0</v>
      </c>
    </row>
    <row r="44" spans="1:6" ht="21.75" customHeight="1" thickBot="1">
      <c r="A44" s="35" t="s">
        <v>34</v>
      </c>
      <c r="B44" s="29"/>
      <c r="C44" s="18" t="s">
        <v>35</v>
      </c>
      <c r="D44" s="19">
        <v>50</v>
      </c>
      <c r="E44" s="19">
        <v>0</v>
      </c>
      <c r="F44" s="19">
        <v>0</v>
      </c>
    </row>
    <row r="45" spans="1:6" ht="35.25" customHeight="1" thickBot="1">
      <c r="A45" s="36" t="s">
        <v>36</v>
      </c>
      <c r="B45" s="37"/>
      <c r="C45" s="37"/>
      <c r="D45" s="38">
        <f>D16+D25+D28+D31+D37+D39+D43+D23+D41+D35</f>
        <v>55723.200000000004</v>
      </c>
      <c r="E45" s="38">
        <f>E16+E25+E28+E31+E37+E39+E43+E23</f>
        <v>43153.1</v>
      </c>
      <c r="F45" s="38">
        <f>F16+F25+F28+F31+F37+F39+F43+F23</f>
        <v>52332.9</v>
      </c>
    </row>
  </sheetData>
  <sheetProtection/>
  <autoFilter ref="A15:F45"/>
  <mergeCells count="12">
    <mergeCell ref="A1:F1"/>
    <mergeCell ref="A2:F2"/>
    <mergeCell ref="A3:F3"/>
    <mergeCell ref="A4:F4"/>
    <mergeCell ref="A5:F5"/>
    <mergeCell ref="A6:F6"/>
    <mergeCell ref="B7:F7"/>
    <mergeCell ref="C8:F8"/>
    <mergeCell ref="A10:F10"/>
    <mergeCell ref="A11:F11"/>
    <mergeCell ref="A12:F12"/>
    <mergeCell ref="A13:F13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50" r:id="rId1"/>
  <headerFooter alignWithMargins="0">
    <oddHeader>&amp;C&amp;16&amp;P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2020-12-07T14:07:32Z</cp:lastPrinted>
  <dcterms:created xsi:type="dcterms:W3CDTF">2015-02-17T06:06:32Z</dcterms:created>
  <dcterms:modified xsi:type="dcterms:W3CDTF">2024-03-14T06:18:50Z</dcterms:modified>
  <cp:category/>
  <cp:version/>
  <cp:contentType/>
  <cp:contentStatus/>
</cp:coreProperties>
</file>